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ysk d\Paweł\2024\czystość_pomieszczeń 3\FIN\Załącznik nr 5 - wykaz pomieszczeń\"/>
    </mc:Choice>
  </mc:AlternateContent>
  <bookViews>
    <workbookView xWindow="0" yWindow="0" windowWidth="16380" windowHeight="8190" tabRatio="500"/>
  </bookViews>
  <sheets>
    <sheet name="KACZA" sheetId="1" r:id="rId1"/>
  </sheets>
  <definedNames>
    <definedName name="_xlnm._FilterDatabase" localSheetId="0" hidden="1">KACZA!$A$1:$U$103</definedName>
    <definedName name="a" localSheetId="0">KACZA!$5:$7</definedName>
    <definedName name="aa" localSheetId="0">KACZA!$5:$7</definedName>
    <definedName name="asd" localSheetId="0">KACZA!$5:$7</definedName>
    <definedName name="_xlnm.Print_Area" localSheetId="0">KACZA!$A$1:$W$103</definedName>
    <definedName name="plik" localSheetId="0">KACZA!$5:$7</definedName>
    <definedName name="plik1" localSheetId="0">KACZA!$5:$7</definedName>
    <definedName name="Print_Titles_0" localSheetId="0">KACZA!$5:$7</definedName>
    <definedName name="Print_Titles_0_0" localSheetId="0">KACZA!$5:$7</definedName>
    <definedName name="Print_Titles_0_0_0" localSheetId="0">KACZA!$5:$7</definedName>
    <definedName name="Print_Titles_0_0_0_0" localSheetId="0">KACZA!$5:$7</definedName>
    <definedName name="Print_Titles_0_0_0_0_0" localSheetId="0">KACZA!$5:$7</definedName>
    <definedName name="Print_Titles_0_0_0_0_0_0" localSheetId="0">KACZA!$5:$7</definedName>
    <definedName name="_xlnm.Print_Titles" localSheetId="0">KACZA!$5:$7</definedName>
    <definedName name="x" localSheetId="0">KACZA!$5:$7</definedName>
    <definedName name="xxx" localSheetId="0">KACZA!$5:$7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92" i="1" l="1"/>
  <c r="R92" i="1"/>
  <c r="Q92" i="1"/>
  <c r="P92" i="1"/>
  <c r="O92" i="1"/>
  <c r="N92" i="1"/>
  <c r="M92" i="1"/>
  <c r="K92" i="1"/>
  <c r="J92" i="1"/>
  <c r="E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69" i="1"/>
  <c r="D68" i="1"/>
  <c r="D67" i="1"/>
  <c r="D66" i="1"/>
  <c r="D65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 s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F9" i="1"/>
  <c r="D9" i="1" l="1"/>
  <c r="D70" i="1"/>
  <c r="D8" i="1"/>
  <c r="D92" i="1" s="1"/>
  <c r="I94" i="1" l="1"/>
  <c r="J94" i="1" s="1"/>
</calcChain>
</file>

<file path=xl/sharedStrings.xml><?xml version="1.0" encoding="utf-8"?>
<sst xmlns="http://schemas.openxmlformats.org/spreadsheetml/2006/main" count="386" uniqueCount="165">
  <si>
    <t xml:space="preserve">ul. Kacza 12 - Zajezdnia                                </t>
  </si>
  <si>
    <t>Lp</t>
  </si>
  <si>
    <t>Nazwa budynku / pomieszczenia</t>
  </si>
  <si>
    <t>Pow. łącznie w m2</t>
  </si>
  <si>
    <t>w tym</t>
  </si>
  <si>
    <t>rodzaj podłogi</t>
  </si>
  <si>
    <t>okna i powierzchne przeszklone          w m2</t>
  </si>
  <si>
    <t xml:space="preserve">drzwi          w m2  </t>
  </si>
  <si>
    <t>Częstotliwość sprzątania</t>
  </si>
  <si>
    <t xml:space="preserve"> </t>
  </si>
  <si>
    <t>UWAGI</t>
  </si>
  <si>
    <t>Nowa numeracja pomieszczeń</t>
  </si>
  <si>
    <t>pom. Biurowe        w m2</t>
  </si>
  <si>
    <t>sanitariaty              w m2</t>
  </si>
  <si>
    <t>korytarze             w m2</t>
  </si>
  <si>
    <t>inne             w m2</t>
  </si>
  <si>
    <t>ilość umywalek, zlewów</t>
  </si>
  <si>
    <t>ilośc pisuarów</t>
  </si>
  <si>
    <t>ilość sedesów</t>
  </si>
  <si>
    <t>ilość natrysków</t>
  </si>
  <si>
    <t>ilość dozowników do mydła</t>
  </si>
  <si>
    <t>ilość dozowników na ręczniki</t>
  </si>
  <si>
    <t xml:space="preserve">ilość dozowników na papier toaletowy </t>
  </si>
  <si>
    <t>ilość osób korzystających z sanitariatów</t>
  </si>
  <si>
    <t>Pion/Wydział,Dział
zajmujący dane pomiezczenia</t>
  </si>
  <si>
    <t>Osoba do kontaktu z Wykonawcą - jed. organiz./e-mail</t>
  </si>
  <si>
    <t>I</t>
  </si>
  <si>
    <t xml:space="preserve"> Budynek SKP</t>
  </si>
  <si>
    <t xml:space="preserve"> łazienka</t>
  </si>
  <si>
    <t>płytka gres</t>
  </si>
  <si>
    <t>dni robocze</t>
  </si>
  <si>
    <t>WA</t>
  </si>
  <si>
    <t>Anna Majchrzak   anna.majchrzak@mpk.poznan.pl</t>
  </si>
  <si>
    <t xml:space="preserve"> biuro</t>
  </si>
  <si>
    <t>wykł. PCV</t>
  </si>
  <si>
    <t xml:space="preserve"> pom. gospodarcze</t>
  </si>
  <si>
    <t>podest-schody</t>
  </si>
  <si>
    <t>kostka poz - bruk</t>
  </si>
  <si>
    <t>II</t>
  </si>
  <si>
    <t>Portiernia</t>
  </si>
  <si>
    <t>codziennie</t>
  </si>
  <si>
    <t>ZNA/ZZM</t>
  </si>
  <si>
    <t>III</t>
  </si>
  <si>
    <t>Ekspedycja</t>
  </si>
  <si>
    <t xml:space="preserve"> C-02, C-03, C-08, C-15 korytarze</t>
  </si>
  <si>
    <t>DN/PA1</t>
  </si>
  <si>
    <t>p. C-07 sala kierowców</t>
  </si>
  <si>
    <t>p. C-01 pom. Dyspozytora</t>
  </si>
  <si>
    <t>p. C-06 pomiescz. Tablic</t>
  </si>
  <si>
    <t>p. C-09 Kierownik Obsługi Ruchu</t>
  </si>
  <si>
    <t>wtorek, środa, piątek</t>
  </si>
  <si>
    <t>p. C-10 PA1</t>
  </si>
  <si>
    <t>na zamówienie</t>
  </si>
  <si>
    <t>Wyłączone</t>
  </si>
  <si>
    <t>p. C-11 magazyn</t>
  </si>
  <si>
    <t xml:space="preserve">nie podlega </t>
  </si>
  <si>
    <t>p. C-12 Łazienka damska</t>
  </si>
  <si>
    <t>p. C-13 Łazienka  męska</t>
  </si>
  <si>
    <t>p. C-14 Pom. gospodarcze</t>
  </si>
  <si>
    <t>IV</t>
  </si>
  <si>
    <t>Hala OC</t>
  </si>
  <si>
    <t>C.025</t>
  </si>
  <si>
    <t>DWWA2</t>
  </si>
  <si>
    <t>V</t>
  </si>
  <si>
    <t>Hala NB</t>
  </si>
  <si>
    <t xml:space="preserve"> biuro mistrzów</t>
  </si>
  <si>
    <t>C.047</t>
  </si>
  <si>
    <t>Blacharnia</t>
  </si>
  <si>
    <t>Tokarnia</t>
  </si>
  <si>
    <t>Elektrycy</t>
  </si>
  <si>
    <t>Naprawy Bieżące</t>
  </si>
  <si>
    <t>Ogumienie</t>
  </si>
  <si>
    <t>Akumulatorownia</t>
  </si>
  <si>
    <t>Pralnia</t>
  </si>
  <si>
    <t>Obsługi Techniczne</t>
  </si>
  <si>
    <t>Elektronicy</t>
  </si>
  <si>
    <t>Aparatura Paliwowa</t>
  </si>
  <si>
    <t>Magazynek Blacharski</t>
  </si>
  <si>
    <t>Szklana elewacja hali warsztatu</t>
  </si>
  <si>
    <t>VI</t>
  </si>
  <si>
    <t>Pomieszczenia socjalne            1 piętro</t>
  </si>
  <si>
    <t xml:space="preserve"> klatka schodowa</t>
  </si>
  <si>
    <t>lastriko</t>
  </si>
  <si>
    <t xml:space="preserve"> korytarz</t>
  </si>
  <si>
    <t xml:space="preserve"> szatnia</t>
  </si>
  <si>
    <t xml:space="preserve"> łaźnia</t>
  </si>
  <si>
    <t>VII</t>
  </si>
  <si>
    <t>Pomieszczenia socjalne parter</t>
  </si>
  <si>
    <t>korytarz</t>
  </si>
  <si>
    <t>2x w tygodniu</t>
  </si>
  <si>
    <t>szatnia</t>
  </si>
  <si>
    <t>łaźnia</t>
  </si>
  <si>
    <t>VIII</t>
  </si>
  <si>
    <t>Magazyn</t>
  </si>
  <si>
    <t>DW/WZ</t>
  </si>
  <si>
    <t>IX</t>
  </si>
  <si>
    <t>Biuro budynek  D</t>
  </si>
  <si>
    <t>D.016</t>
  </si>
  <si>
    <t>biuro "D13"</t>
  </si>
  <si>
    <t xml:space="preserve"> łazienki</t>
  </si>
  <si>
    <t>D.014,D.015</t>
  </si>
  <si>
    <t>X</t>
  </si>
  <si>
    <t>Stacja paliw</t>
  </si>
  <si>
    <t>XI</t>
  </si>
  <si>
    <t xml:space="preserve">Biurowiec </t>
  </si>
  <si>
    <t>parter</t>
  </si>
  <si>
    <t>lastriko+gres</t>
  </si>
  <si>
    <t>korytarz (łącznik hala-administracja)</t>
  </si>
  <si>
    <t xml:space="preserve"> 1 piętro</t>
  </si>
  <si>
    <t xml:space="preserve"> świetlica</t>
  </si>
  <si>
    <t>C.1.118</t>
  </si>
  <si>
    <t>1x w tygodniu</t>
  </si>
  <si>
    <t>1 raz w miesiącu</t>
  </si>
  <si>
    <t>C.1.122, C.1.123</t>
  </si>
  <si>
    <t xml:space="preserve">dni robocze </t>
  </si>
  <si>
    <t xml:space="preserve"> kuchnia</t>
  </si>
  <si>
    <t>C.1.125</t>
  </si>
  <si>
    <t xml:space="preserve"> p.134 kierownik</t>
  </si>
  <si>
    <t>C.1.134</t>
  </si>
  <si>
    <t>panele</t>
  </si>
  <si>
    <t xml:space="preserve"> p.131 sekretariat</t>
  </si>
  <si>
    <t>C.1.131</t>
  </si>
  <si>
    <t xml:space="preserve"> p.130  rozlicz.warsztat</t>
  </si>
  <si>
    <t>C.1.130</t>
  </si>
  <si>
    <t>C.1.127</t>
  </si>
  <si>
    <t xml:space="preserve"> p. 126 wydz.A3</t>
  </si>
  <si>
    <t>C.1.126</t>
  </si>
  <si>
    <t>C.1.121</t>
  </si>
  <si>
    <t>PR</t>
  </si>
  <si>
    <t>p.120 Serwerownia</t>
  </si>
  <si>
    <t>C.1.120</t>
  </si>
  <si>
    <t>wykł. PCV
antystat</t>
  </si>
  <si>
    <t>ZNA/AI</t>
  </si>
  <si>
    <t xml:space="preserve"> pom. ksero</t>
  </si>
  <si>
    <t>C.1.133,C.1.132</t>
  </si>
  <si>
    <t>A</t>
  </si>
  <si>
    <t>Pomieszczenia socjalne                 1 piętro</t>
  </si>
  <si>
    <t>kuchnia</t>
  </si>
  <si>
    <t>C.1.107</t>
  </si>
  <si>
    <t>nie</t>
  </si>
  <si>
    <t>DW/WA2</t>
  </si>
  <si>
    <t>suszarnia</t>
  </si>
  <si>
    <t>C.1.113</t>
  </si>
  <si>
    <t>pom.gosp.</t>
  </si>
  <si>
    <t>C.1.111</t>
  </si>
  <si>
    <t>RAZEM</t>
  </si>
  <si>
    <r>
      <rPr>
        <b/>
        <sz val="10"/>
        <rFont val="Arial"/>
        <family val="2"/>
        <charset val="1"/>
      </rPr>
      <t>N</t>
    </r>
    <r>
      <rPr>
        <sz val="10"/>
        <rFont val="Arial"/>
        <family val="2"/>
        <charset val="1"/>
      </rPr>
      <t xml:space="preserve"> - sprzątanie w obecności pracownika Zamawiającego</t>
    </r>
  </si>
  <si>
    <t>UWAGA:</t>
  </si>
  <si>
    <t>W "pom. Dyspozytora" poz.4 lp.III (Ekspedycja) w kolumnie 9 "okna i powierzchnie przeszklone w m2" jako powierzchnia przeszklona został wliczony również sufit szklany (16m2,) który znajduje się w tym pomieszczeniu</t>
  </si>
  <si>
    <t>Sprzątanie codzienne - oznacza sprzątanie 7 dni w tygodniu</t>
  </si>
  <si>
    <t>Sprzątanie w dni robocze - oznacza sprzątanie od poniedziałku do piątku oraz w określone zamiennie z dniem roboczym soboty, których wykaz dostępny jest u Zamawiającego</t>
  </si>
  <si>
    <r>
      <rPr>
        <b/>
        <sz val="11"/>
        <color rgb="FF0000FF"/>
        <rFont val="Arial CE"/>
        <charset val="238"/>
      </rPr>
      <t>Powierzchnia mycia okien i powierzchni przeszklonych oraz fasad szklanych wynosi 587 m</t>
    </r>
    <r>
      <rPr>
        <b/>
        <vertAlign val="superscript"/>
        <sz val="11"/>
        <color rgb="FF0000FF"/>
        <rFont val="Arial CE"/>
        <charset val="238"/>
      </rPr>
      <t>2</t>
    </r>
    <r>
      <rPr>
        <b/>
        <sz val="11"/>
        <color rgb="FF0000FF"/>
        <rFont val="Arial CE"/>
        <charset val="238"/>
      </rPr>
      <t xml:space="preserve">  w tym: przeszklenie do mycia z podnośnika 176m</t>
    </r>
    <r>
      <rPr>
        <b/>
        <vertAlign val="superscript"/>
        <sz val="11"/>
        <color rgb="FF0000FF"/>
        <rFont val="Arial CE"/>
        <charset val="238"/>
      </rPr>
      <t>2</t>
    </r>
  </si>
  <si>
    <t>Dla utrzymania w czystości szklanej elewacji budynku niezbędne będzie użycie wysięgnika ( po stronie zewnętrznej i wewnętrznej hali).</t>
  </si>
  <si>
    <t>Mycie zewnętrzne i wewnętrzne okien( szyb i ram), powierzchni przeszklonych oraz fasad szklanych, powinno być wykonane dwa razy w roku.</t>
  </si>
  <si>
    <r>
      <rPr>
        <b/>
        <sz val="10"/>
        <rFont val="Arial CE"/>
        <charset val="238"/>
      </rPr>
      <t>Powierzchnia drzwi wynosi 141,80 m</t>
    </r>
    <r>
      <rPr>
        <b/>
        <vertAlign val="superscript"/>
        <sz val="10"/>
        <rFont val="Arial CE"/>
        <charset val="238"/>
      </rPr>
      <t>2</t>
    </r>
    <r>
      <rPr>
        <b/>
        <sz val="10"/>
        <rFont val="Arial CE"/>
        <charset val="238"/>
      </rPr>
      <t xml:space="preserve"> </t>
    </r>
    <r>
      <rPr>
        <b/>
        <vertAlign val="superscript"/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czynność powinna być wykonana 1 x w miesiącu</t>
    </r>
  </si>
  <si>
    <t>ZAMAWIAJĄCY</t>
  </si>
  <si>
    <t>WYKONAWCA</t>
  </si>
  <si>
    <t>3x w tygodniu</t>
  </si>
  <si>
    <t>1x w miesiącu</t>
  </si>
  <si>
    <r>
      <t xml:space="preserve">na zamówienie/N          </t>
    </r>
    <r>
      <rPr>
        <sz val="9"/>
        <rFont val="Times New Roman"/>
        <family val="1"/>
        <charset val="238"/>
      </rPr>
      <t>(w godz.od 7.00 do 15.00)</t>
    </r>
  </si>
  <si>
    <t xml:space="preserve"> p.127 dokumen. techniczna</t>
  </si>
  <si>
    <t xml:space="preserve"> p.121 karty drogowe</t>
  </si>
  <si>
    <t>Zmiana częstotliwości sprzątania/wyłączenia pomieszczeń, dni sprzątania</t>
  </si>
  <si>
    <t>GRUPA III</t>
  </si>
  <si>
    <t>AL.0140.04.2024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</si>
</sst>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7" x14ac:knownFonts="1">
    <font>
      <sz val="10"/>
      <name val="Arial CE"/>
      <charset val="238"/>
    </font>
    <font>
      <sz val="8"/>
      <name val="Arial CE"/>
      <charset val="238"/>
    </font>
    <font>
      <sz val="8"/>
      <color rgb="FF000000"/>
      <name val="Arial CE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11"/>
      <name val="Arial CE"/>
      <charset val="238"/>
    </font>
    <font>
      <b/>
      <sz val="8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"/>
      <family val="2"/>
      <charset val="238"/>
    </font>
    <font>
      <sz val="10"/>
      <name val="Arial Narrow"/>
      <family val="2"/>
      <charset val="238"/>
    </font>
    <font>
      <b/>
      <sz val="8"/>
      <color rgb="FF00000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1"/>
    </font>
    <font>
      <b/>
      <sz val="9"/>
      <color rgb="FF000000"/>
      <name val="Times New Roman"/>
      <family val="1"/>
      <charset val="238"/>
    </font>
    <font>
      <u/>
      <sz val="10"/>
      <color rgb="FF0000FF"/>
      <name val="Arial CE"/>
      <charset val="238"/>
    </font>
    <font>
      <u/>
      <sz val="14"/>
      <color rgb="FF0000FF"/>
      <name val="Arial CE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name val="Times New Roman"/>
      <family val="1"/>
      <charset val="1"/>
    </font>
    <font>
      <sz val="8"/>
      <name val="Arial"/>
      <family val="2"/>
      <charset val="238"/>
    </font>
    <font>
      <sz val="9"/>
      <color rgb="FFFF0000"/>
      <name val="Times New Roman"/>
      <family val="1"/>
      <charset val="238"/>
    </font>
    <font>
      <sz val="9"/>
      <color rgb="FF0000FF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color rgb="FFC9211E"/>
      <name val="Times New Roman"/>
      <family val="1"/>
      <charset val="238"/>
    </font>
    <font>
      <b/>
      <sz val="9"/>
      <color rgb="FFC9211E"/>
      <name val="Times New Roman"/>
      <family val="1"/>
      <charset val="238"/>
    </font>
    <font>
      <sz val="9"/>
      <name val="Times New Roman"/>
      <family val="1"/>
      <charset val="1"/>
    </font>
    <font>
      <b/>
      <sz val="10"/>
      <color rgb="FF000000"/>
      <name val="Times New Roman"/>
      <family val="1"/>
      <charset val="238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name val="Arial"/>
      <family val="2"/>
      <charset val="238"/>
    </font>
    <font>
      <sz val="8"/>
      <color rgb="FF000000"/>
      <name val="Arial"/>
      <family val="2"/>
      <charset val="1"/>
    </font>
    <font>
      <sz val="9"/>
      <name val="Arial"/>
      <family val="2"/>
      <charset val="1"/>
    </font>
    <font>
      <b/>
      <sz val="11"/>
      <color rgb="FF0000FF"/>
      <name val="Arial CE"/>
      <charset val="238"/>
    </font>
    <font>
      <b/>
      <vertAlign val="superscript"/>
      <sz val="11"/>
      <color rgb="FF0000FF"/>
      <name val="Arial CE"/>
      <charset val="238"/>
    </font>
    <font>
      <b/>
      <sz val="12"/>
      <color rgb="FF0000FF"/>
      <name val="Arial CE"/>
      <charset val="238"/>
    </font>
    <font>
      <b/>
      <sz val="8"/>
      <color rgb="FF0000FF"/>
      <name val="Arial CE"/>
      <charset val="238"/>
    </font>
    <font>
      <b/>
      <vertAlign val="superscript"/>
      <sz val="10"/>
      <name val="Arial CE"/>
      <charset val="238"/>
    </font>
    <font>
      <b/>
      <sz val="14"/>
      <name val="Arial CE"/>
      <charset val="238"/>
    </font>
    <font>
      <sz val="1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9DC3E6"/>
      </patternFill>
    </fill>
    <fill>
      <patternFill patternType="solid">
        <fgColor rgb="FF9DC3E6"/>
        <bgColor rgb="FFC0C0C0"/>
      </patternFill>
    </fill>
    <fill>
      <patternFill patternType="solid">
        <fgColor rgb="FF00B0F0"/>
        <bgColor rgb="FF33CCCC"/>
      </patternFill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20" fillId="0" borderId="0" applyBorder="0" applyProtection="0"/>
    <xf numFmtId="0" fontId="46" fillId="0" borderId="0"/>
  </cellStyleXfs>
  <cellXfs count="239">
    <xf numFmtId="0" fontId="0" fillId="0" borderId="0" xfId="0"/>
    <xf numFmtId="0" fontId="1" fillId="0" borderId="0" xfId="0" applyFont="1"/>
    <xf numFmtId="49" fontId="2" fillId="0" borderId="0" xfId="0" applyNumberFormat="1" applyFont="1"/>
    <xf numFmtId="0" fontId="3" fillId="0" borderId="0" xfId="0" applyFont="1"/>
    <xf numFmtId="4" fontId="1" fillId="0" borderId="0" xfId="0" applyNumberFormat="1" applyFon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Border="1" applyAlignment="1">
      <alignment horizontal="left"/>
    </xf>
    <xf numFmtId="2" fontId="1" fillId="0" borderId="0" xfId="0" applyNumberFormat="1" applyFont="1" applyBorder="1"/>
    <xf numFmtId="0" fontId="8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2" fontId="19" fillId="2" borderId="17" xfId="0" applyNumberFormat="1" applyFont="1" applyFill="1" applyBorder="1" applyAlignment="1">
      <alignment horizontal="center" vertical="center"/>
    </xf>
    <xf numFmtId="164" fontId="19" fillId="2" borderId="17" xfId="0" applyNumberFormat="1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0" borderId="0" xfId="0" applyFont="1" applyBorder="1"/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2" fontId="19" fillId="0" borderId="19" xfId="0" applyNumberFormat="1" applyFont="1" applyBorder="1" applyAlignment="1">
      <alignment horizontal="center" vertical="center"/>
    </xf>
    <xf numFmtId="2" fontId="22" fillId="0" borderId="19" xfId="0" applyNumberFormat="1" applyFont="1" applyBorder="1" applyAlignment="1">
      <alignment horizontal="center" vertical="center"/>
    </xf>
    <xf numFmtId="164" fontId="22" fillId="0" borderId="19" xfId="0" applyNumberFormat="1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2" fontId="1" fillId="0" borderId="6" xfId="0" applyNumberFormat="1" applyFont="1" applyBorder="1"/>
    <xf numFmtId="0" fontId="22" fillId="0" borderId="21" xfId="0" applyFont="1" applyBorder="1" applyAlignment="1">
      <alignment horizontal="center" vertical="center"/>
    </xf>
    <xf numFmtId="0" fontId="22" fillId="0" borderId="6" xfId="0" applyFont="1" applyBorder="1" applyAlignment="1">
      <alignment horizontal="left" vertical="center"/>
    </xf>
    <xf numFmtId="2" fontId="22" fillId="0" borderId="6" xfId="0" applyNumberFormat="1" applyFont="1" applyBorder="1" applyAlignment="1">
      <alignment horizontal="center" vertical="center"/>
    </xf>
    <xf numFmtId="164" fontId="22" fillId="0" borderId="6" xfId="0" applyNumberFormat="1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5" fillId="0" borderId="6" xfId="0" applyFont="1" applyBorder="1" applyAlignment="1">
      <alignment vertical="center"/>
    </xf>
    <xf numFmtId="0" fontId="22" fillId="0" borderId="22" xfId="0" applyFont="1" applyBorder="1" applyAlignment="1">
      <alignment horizontal="center" vertical="center"/>
    </xf>
    <xf numFmtId="0" fontId="22" fillId="0" borderId="23" xfId="0" applyFont="1" applyBorder="1" applyAlignment="1">
      <alignment horizontal="left" vertical="center"/>
    </xf>
    <xf numFmtId="2" fontId="22" fillId="0" borderId="23" xfId="0" applyNumberFormat="1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164" fontId="22" fillId="0" borderId="6" xfId="0" applyNumberFormat="1" applyFont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/>
    </xf>
    <xf numFmtId="2" fontId="19" fillId="2" borderId="6" xfId="0" applyNumberFormat="1" applyFont="1" applyFill="1" applyBorder="1" applyAlignment="1">
      <alignment horizontal="center" vertical="center"/>
    </xf>
    <xf numFmtId="2" fontId="22" fillId="2" borderId="6" xfId="0" applyNumberFormat="1" applyFont="1" applyFill="1" applyBorder="1" applyAlignment="1">
      <alignment horizontal="center" vertical="center"/>
    </xf>
    <xf numFmtId="164" fontId="23" fillId="2" borderId="6" xfId="0" applyNumberFormat="1" applyFont="1" applyFill="1" applyBorder="1" applyAlignment="1">
      <alignment horizontal="center" vertical="center"/>
    </xf>
    <xf numFmtId="2" fontId="23" fillId="2" borderId="6" xfId="0" applyNumberFormat="1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/>
    </xf>
    <xf numFmtId="164" fontId="22" fillId="0" borderId="23" xfId="0" applyNumberFormat="1" applyFont="1" applyBorder="1" applyAlignment="1">
      <alignment horizontal="center" vertical="center"/>
    </xf>
    <xf numFmtId="0" fontId="23" fillId="2" borderId="16" xfId="0" applyFont="1" applyFill="1" applyBorder="1" applyAlignment="1">
      <alignment horizontal="center" vertical="center"/>
    </xf>
    <xf numFmtId="0" fontId="23" fillId="2" borderId="17" xfId="0" applyFont="1" applyFill="1" applyBorder="1" applyAlignment="1">
      <alignment horizontal="center" vertical="center"/>
    </xf>
    <xf numFmtId="2" fontId="22" fillId="2" borderId="17" xfId="0" applyNumberFormat="1" applyFont="1" applyFill="1" applyBorder="1" applyAlignment="1">
      <alignment horizontal="center" vertical="center"/>
    </xf>
    <xf numFmtId="164" fontId="23" fillId="2" borderId="17" xfId="0" applyNumberFormat="1" applyFont="1" applyFill="1" applyBorder="1" applyAlignment="1">
      <alignment horizontal="center" vertical="center"/>
    </xf>
    <xf numFmtId="2" fontId="23" fillId="2" borderId="17" xfId="0" applyNumberFormat="1" applyFont="1" applyFill="1" applyBorder="1" applyAlignment="1">
      <alignment horizontal="center" vertical="center"/>
    </xf>
    <xf numFmtId="0" fontId="22" fillId="2" borderId="17" xfId="0" applyFont="1" applyFill="1" applyBorder="1" applyAlignment="1">
      <alignment horizontal="center" vertical="center"/>
    </xf>
    <xf numFmtId="0" fontId="23" fillId="2" borderId="17" xfId="0" applyFont="1" applyFill="1" applyBorder="1" applyAlignment="1">
      <alignment horizontal="center" vertical="center" wrapText="1"/>
    </xf>
    <xf numFmtId="2" fontId="23" fillId="0" borderId="19" xfId="0" applyNumberFormat="1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2" fillId="3" borderId="21" xfId="0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left" vertical="center"/>
    </xf>
    <xf numFmtId="2" fontId="23" fillId="3" borderId="19" xfId="0" applyNumberFormat="1" applyFont="1" applyFill="1" applyBorder="1" applyAlignment="1">
      <alignment horizontal="center" vertical="center"/>
    </xf>
    <xf numFmtId="2" fontId="22" fillId="3" borderId="6" xfId="0" applyNumberFormat="1" applyFont="1" applyFill="1" applyBorder="1" applyAlignment="1">
      <alignment horizontal="center" vertical="center"/>
    </xf>
    <xf numFmtId="2" fontId="23" fillId="3" borderId="6" xfId="0" applyNumberFormat="1" applyFont="1" applyFill="1" applyBorder="1" applyAlignment="1">
      <alignment horizontal="center" vertical="center"/>
    </xf>
    <xf numFmtId="164" fontId="22" fillId="3" borderId="6" xfId="0" applyNumberFormat="1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0" fontId="23" fillId="3" borderId="20" xfId="0" applyFont="1" applyFill="1" applyBorder="1" applyAlignment="1">
      <alignment horizontal="center" vertical="center"/>
    </xf>
    <xf numFmtId="0" fontId="25" fillId="3" borderId="6" xfId="0" applyFont="1" applyFill="1" applyBorder="1" applyAlignment="1">
      <alignment vertical="center"/>
    </xf>
    <xf numFmtId="0" fontId="1" fillId="3" borderId="0" xfId="0" applyFont="1" applyFill="1" applyBorder="1"/>
    <xf numFmtId="2" fontId="23" fillId="0" borderId="6" xfId="0" applyNumberFormat="1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 wrapText="1"/>
    </xf>
    <xf numFmtId="0" fontId="22" fillId="3" borderId="22" xfId="0" applyFont="1" applyFill="1" applyBorder="1" applyAlignment="1">
      <alignment horizontal="center" vertical="center"/>
    </xf>
    <xf numFmtId="0" fontId="22" fillId="3" borderId="23" xfId="0" applyFont="1" applyFill="1" applyBorder="1" applyAlignment="1">
      <alignment horizontal="left" vertical="center"/>
    </xf>
    <xf numFmtId="2" fontId="22" fillId="3" borderId="23" xfId="0" applyNumberFormat="1" applyFont="1" applyFill="1" applyBorder="1" applyAlignment="1">
      <alignment horizontal="center" vertical="center"/>
    </xf>
    <xf numFmtId="164" fontId="22" fillId="3" borderId="23" xfId="0" applyNumberFormat="1" applyFont="1" applyFill="1" applyBorder="1" applyAlignment="1">
      <alignment horizontal="center" vertical="center"/>
    </xf>
    <xf numFmtId="0" fontId="22" fillId="3" borderId="23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2" fontId="19" fillId="0" borderId="11" xfId="0" applyNumberFormat="1" applyFont="1" applyBorder="1" applyAlignment="1">
      <alignment horizontal="center" vertical="center"/>
    </xf>
    <xf numFmtId="2" fontId="22" fillId="0" borderId="11" xfId="0" applyNumberFormat="1" applyFont="1" applyBorder="1" applyAlignment="1">
      <alignment horizontal="center" vertical="center"/>
    </xf>
    <xf numFmtId="164" fontId="22" fillId="0" borderId="11" xfId="0" applyNumberFormat="1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3" borderId="6" xfId="0" applyFont="1" applyFill="1" applyBorder="1" applyAlignment="1">
      <alignment horizontal="left" vertical="center"/>
    </xf>
    <xf numFmtId="2" fontId="19" fillId="3" borderId="6" xfId="0" applyNumberFormat="1" applyFont="1" applyFill="1" applyBorder="1" applyAlignment="1">
      <alignment horizontal="center" vertical="center"/>
    </xf>
    <xf numFmtId="0" fontId="23" fillId="3" borderId="23" xfId="0" applyFont="1" applyFill="1" applyBorder="1" applyAlignment="1">
      <alignment horizontal="center" vertical="center" wrapText="1"/>
    </xf>
    <xf numFmtId="2" fontId="0" fillId="0" borderId="0" xfId="0" applyNumberFormat="1"/>
    <xf numFmtId="2" fontId="22" fillId="3" borderId="6" xfId="0" applyNumberFormat="1" applyFont="1" applyFill="1" applyBorder="1" applyAlignment="1">
      <alignment horizontal="left" vertical="center"/>
    </xf>
    <xf numFmtId="0" fontId="22" fillId="3" borderId="24" xfId="0" applyFont="1" applyFill="1" applyBorder="1" applyAlignment="1">
      <alignment horizontal="center" vertical="center"/>
    </xf>
    <xf numFmtId="0" fontId="27" fillId="3" borderId="24" xfId="0" applyFont="1" applyFill="1" applyBorder="1" applyAlignment="1">
      <alignment horizontal="left" vertical="center"/>
    </xf>
    <xf numFmtId="2" fontId="26" fillId="3" borderId="23" xfId="0" applyNumberFormat="1" applyFont="1" applyFill="1" applyBorder="1" applyAlignment="1">
      <alignment horizontal="center" vertical="center"/>
    </xf>
    <xf numFmtId="164" fontId="26" fillId="3" borderId="23" xfId="0" applyNumberFormat="1" applyFont="1" applyFill="1" applyBorder="1" applyAlignment="1">
      <alignment horizontal="center" vertical="center"/>
    </xf>
    <xf numFmtId="2" fontId="27" fillId="3" borderId="23" xfId="0" applyNumberFormat="1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/>
    </xf>
    <xf numFmtId="0" fontId="23" fillId="2" borderId="25" xfId="0" applyFont="1" applyFill="1" applyBorder="1" applyAlignment="1">
      <alignment horizontal="center" vertical="center"/>
    </xf>
    <xf numFmtId="0" fontId="23" fillId="2" borderId="26" xfId="0" applyFont="1" applyFill="1" applyBorder="1" applyAlignment="1">
      <alignment horizontal="center" vertical="center" wrapText="1"/>
    </xf>
    <xf numFmtId="2" fontId="19" fillId="2" borderId="26" xfId="0" applyNumberFormat="1" applyFont="1" applyFill="1" applyBorder="1" applyAlignment="1">
      <alignment horizontal="center" vertical="center"/>
    </xf>
    <xf numFmtId="2" fontId="28" fillId="0" borderId="6" xfId="0" applyNumberFormat="1" applyFont="1" applyBorder="1" applyAlignment="1">
      <alignment horizontal="center" vertical="center"/>
    </xf>
    <xf numFmtId="2" fontId="28" fillId="0" borderId="23" xfId="0" applyNumberFormat="1" applyFont="1" applyBorder="1" applyAlignment="1">
      <alignment horizontal="center" vertical="center"/>
    </xf>
    <xf numFmtId="0" fontId="22" fillId="3" borderId="18" xfId="0" applyFont="1" applyFill="1" applyBorder="1" applyAlignment="1">
      <alignment horizontal="center" vertical="center"/>
    </xf>
    <xf numFmtId="0" fontId="22" fillId="3" borderId="19" xfId="0" applyFont="1" applyFill="1" applyBorder="1" applyAlignment="1">
      <alignment horizontal="left" vertical="center"/>
    </xf>
    <xf numFmtId="2" fontId="19" fillId="3" borderId="19" xfId="0" applyNumberFormat="1" applyFont="1" applyFill="1" applyBorder="1" applyAlignment="1">
      <alignment horizontal="center" vertical="center"/>
    </xf>
    <xf numFmtId="2" fontId="22" fillId="3" borderId="19" xfId="0" applyNumberFormat="1" applyFont="1" applyFill="1" applyBorder="1" applyAlignment="1">
      <alignment horizontal="center" vertical="center"/>
    </xf>
    <xf numFmtId="164" fontId="22" fillId="3" borderId="19" xfId="0" applyNumberFormat="1" applyFont="1" applyFill="1" applyBorder="1" applyAlignment="1">
      <alignment horizontal="center" vertical="center"/>
    </xf>
    <xf numFmtId="0" fontId="23" fillId="3" borderId="19" xfId="0" applyFont="1" applyFill="1" applyBorder="1" applyAlignment="1">
      <alignment horizontal="center" vertical="center"/>
    </xf>
    <xf numFmtId="0" fontId="22" fillId="3" borderId="19" xfId="0" applyFont="1" applyFill="1" applyBorder="1" applyAlignment="1">
      <alignment horizontal="center" vertical="center"/>
    </xf>
    <xf numFmtId="0" fontId="29" fillId="0" borderId="23" xfId="0" applyFont="1" applyBorder="1" applyAlignment="1">
      <alignment horizontal="left" vertical="center"/>
    </xf>
    <xf numFmtId="2" fontId="30" fillId="0" borderId="19" xfId="0" applyNumberFormat="1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2" fontId="19" fillId="2" borderId="5" xfId="0" applyNumberFormat="1" applyFont="1" applyFill="1" applyBorder="1" applyAlignment="1">
      <alignment horizontal="center" vertical="center"/>
    </xf>
    <xf numFmtId="2" fontId="22" fillId="2" borderId="5" xfId="0" applyNumberFormat="1" applyFont="1" applyFill="1" applyBorder="1" applyAlignment="1">
      <alignment horizontal="center" vertical="center"/>
    </xf>
    <xf numFmtId="164" fontId="23" fillId="2" borderId="5" xfId="0" applyNumberFormat="1" applyFont="1" applyFill="1" applyBorder="1" applyAlignment="1">
      <alignment horizontal="center" vertical="center"/>
    </xf>
    <xf numFmtId="2" fontId="23" fillId="2" borderId="5" xfId="0" applyNumberFormat="1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0" fontId="23" fillId="2" borderId="27" xfId="0" applyFont="1" applyFill="1" applyBorder="1" applyAlignment="1">
      <alignment horizontal="center" vertical="center"/>
    </xf>
    <xf numFmtId="0" fontId="23" fillId="2" borderId="17" xfId="0" applyFont="1" applyFill="1" applyBorder="1" applyAlignment="1">
      <alignment horizontal="left" vertical="center" wrapText="1"/>
    </xf>
    <xf numFmtId="0" fontId="22" fillId="5" borderId="18" xfId="0" applyFont="1" applyFill="1" applyBorder="1" applyAlignment="1">
      <alignment horizontal="center" vertical="center"/>
    </xf>
    <xf numFmtId="0" fontId="22" fillId="5" borderId="19" xfId="0" applyFont="1" applyFill="1" applyBorder="1" applyAlignment="1">
      <alignment horizontal="left" vertical="center"/>
    </xf>
    <xf numFmtId="2" fontId="19" fillId="5" borderId="19" xfId="0" applyNumberFormat="1" applyFont="1" applyFill="1" applyBorder="1" applyAlignment="1">
      <alignment horizontal="center" vertical="center"/>
    </xf>
    <xf numFmtId="2" fontId="26" fillId="5" borderId="19" xfId="0" applyNumberFormat="1" applyFont="1" applyFill="1" applyBorder="1" applyAlignment="1">
      <alignment horizontal="center" vertical="center"/>
    </xf>
    <xf numFmtId="2" fontId="22" fillId="5" borderId="19" xfId="0" applyNumberFormat="1" applyFont="1" applyFill="1" applyBorder="1" applyAlignment="1">
      <alignment horizontal="center" vertical="center"/>
    </xf>
    <xf numFmtId="164" fontId="22" fillId="5" borderId="19" xfId="0" applyNumberFormat="1" applyFont="1" applyFill="1" applyBorder="1" applyAlignment="1">
      <alignment horizontal="center" vertical="center"/>
    </xf>
    <xf numFmtId="0" fontId="23" fillId="5" borderId="19" xfId="0" applyFont="1" applyFill="1" applyBorder="1" applyAlignment="1">
      <alignment horizontal="center" vertical="center"/>
    </xf>
    <xf numFmtId="0" fontId="22" fillId="5" borderId="19" xfId="0" applyFont="1" applyFill="1" applyBorder="1" applyAlignment="1">
      <alignment horizontal="center" vertical="center"/>
    </xf>
    <xf numFmtId="0" fontId="23" fillId="5" borderId="28" xfId="0" applyFont="1" applyFill="1" applyBorder="1" applyAlignment="1">
      <alignment horizontal="center" vertical="center"/>
    </xf>
    <xf numFmtId="0" fontId="22" fillId="5" borderId="21" xfId="0" applyFont="1" applyFill="1" applyBorder="1" applyAlignment="1">
      <alignment horizontal="center" vertical="center"/>
    </xf>
    <xf numFmtId="0" fontId="22" fillId="5" borderId="6" xfId="0" applyFont="1" applyFill="1" applyBorder="1" applyAlignment="1">
      <alignment horizontal="left" vertical="center"/>
    </xf>
    <xf numFmtId="2" fontId="26" fillId="5" borderId="6" xfId="0" applyNumberFormat="1" applyFont="1" applyFill="1" applyBorder="1" applyAlignment="1">
      <alignment horizontal="center" vertical="center"/>
    </xf>
    <xf numFmtId="2" fontId="22" fillId="5" borderId="6" xfId="0" applyNumberFormat="1" applyFont="1" applyFill="1" applyBorder="1" applyAlignment="1">
      <alignment horizontal="center" vertical="center"/>
    </xf>
    <xf numFmtId="164" fontId="22" fillId="5" borderId="6" xfId="0" applyNumberFormat="1" applyFont="1" applyFill="1" applyBorder="1" applyAlignment="1">
      <alignment horizontal="center" vertical="center"/>
    </xf>
    <xf numFmtId="0" fontId="23" fillId="5" borderId="6" xfId="0" applyFont="1" applyFill="1" applyBorder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32" fillId="6" borderId="29" xfId="0" applyFont="1" applyFill="1" applyBorder="1" applyAlignment="1">
      <alignment horizontal="center" vertical="center"/>
    </xf>
    <xf numFmtId="2" fontId="32" fillId="6" borderId="29" xfId="0" applyNumberFormat="1" applyFont="1" applyFill="1" applyBorder="1" applyAlignment="1">
      <alignment horizontal="center" vertical="center"/>
    </xf>
    <xf numFmtId="2" fontId="32" fillId="6" borderId="24" xfId="0" applyNumberFormat="1" applyFont="1" applyFill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32" fillId="6" borderId="30" xfId="0" applyFont="1" applyFill="1" applyBorder="1" applyAlignment="1">
      <alignment horizontal="center" vertical="center"/>
    </xf>
    <xf numFmtId="0" fontId="5" fillId="0" borderId="0" xfId="0" applyFont="1" applyBorder="1"/>
    <xf numFmtId="0" fontId="33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2" fontId="36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49" fontId="38" fillId="0" borderId="0" xfId="0" applyNumberFormat="1" applyFont="1" applyBorder="1" applyAlignment="1">
      <alignment horizontal="center" vertical="center"/>
    </xf>
    <xf numFmtId="2" fontId="18" fillId="0" borderId="0" xfId="0" applyNumberFormat="1" applyFont="1" applyBorder="1" applyAlignment="1">
      <alignment horizontal="center"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/>
    <xf numFmtId="4" fontId="2" fillId="0" borderId="0" xfId="0" applyNumberFormat="1" applyFont="1"/>
    <xf numFmtId="4" fontId="1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4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4" fontId="1" fillId="0" borderId="0" xfId="0" applyNumberFormat="1" applyFont="1" applyBorder="1"/>
    <xf numFmtId="0" fontId="1" fillId="0" borderId="32" xfId="0" applyFont="1" applyBorder="1"/>
    <xf numFmtId="4" fontId="1" fillId="0" borderId="32" xfId="0" applyNumberFormat="1" applyFont="1" applyBorder="1"/>
    <xf numFmtId="4" fontId="1" fillId="0" borderId="32" xfId="0" applyNumberFormat="1" applyFont="1" applyBorder="1" applyAlignment="1">
      <alignment vertical="center"/>
    </xf>
    <xf numFmtId="4" fontId="42" fillId="0" borderId="0" xfId="0" applyNumberFormat="1" applyFont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0" fillId="0" borderId="0" xfId="0" applyFont="1"/>
    <xf numFmtId="0" fontId="22" fillId="0" borderId="21" xfId="0" applyFont="1" applyFill="1" applyBorder="1" applyAlignment="1">
      <alignment horizontal="center" vertical="center"/>
    </xf>
    <xf numFmtId="2" fontId="23" fillId="0" borderId="19" xfId="0" applyNumberFormat="1" applyFont="1" applyFill="1" applyBorder="1" applyAlignment="1">
      <alignment horizontal="center" vertical="center"/>
    </xf>
    <xf numFmtId="2" fontId="22" fillId="0" borderId="6" xfId="0" applyNumberFormat="1" applyFont="1" applyFill="1" applyBorder="1" applyAlignment="1">
      <alignment horizontal="center" vertical="center"/>
    </xf>
    <xf numFmtId="164" fontId="22" fillId="0" borderId="6" xfId="0" applyNumberFormat="1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vertical="center"/>
    </xf>
    <xf numFmtId="2" fontId="1" fillId="0" borderId="6" xfId="0" applyNumberFormat="1" applyFont="1" applyFill="1" applyBorder="1"/>
    <xf numFmtId="0" fontId="1" fillId="0" borderId="0" xfId="0" applyFont="1" applyFill="1" applyBorder="1"/>
    <xf numFmtId="0" fontId="22" fillId="0" borderId="6" xfId="0" applyFont="1" applyFill="1" applyBorder="1" applyAlignment="1">
      <alignment horizontal="left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left" vertical="center"/>
    </xf>
    <xf numFmtId="2" fontId="19" fillId="0" borderId="19" xfId="0" applyNumberFormat="1" applyFont="1" applyFill="1" applyBorder="1" applyAlignment="1">
      <alignment horizontal="center" vertical="center"/>
    </xf>
    <xf numFmtId="2" fontId="22" fillId="0" borderId="19" xfId="0" applyNumberFormat="1" applyFont="1" applyFill="1" applyBorder="1" applyAlignment="1">
      <alignment horizontal="center" vertical="center"/>
    </xf>
    <xf numFmtId="164" fontId="22" fillId="0" borderId="19" xfId="0" applyNumberFormat="1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left" vertical="center"/>
    </xf>
    <xf numFmtId="2" fontId="22" fillId="0" borderId="11" xfId="0" applyNumberFormat="1" applyFont="1" applyFill="1" applyBorder="1" applyAlignment="1">
      <alignment horizontal="center" vertical="center"/>
    </xf>
    <xf numFmtId="164" fontId="22" fillId="0" borderId="11" xfId="0" applyNumberFormat="1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left" vertical="center"/>
    </xf>
    <xf numFmtId="2" fontId="22" fillId="0" borderId="23" xfId="0" applyNumberFormat="1" applyFont="1" applyFill="1" applyBorder="1" applyAlignment="1">
      <alignment horizontal="center" vertical="center"/>
    </xf>
    <xf numFmtId="164" fontId="22" fillId="0" borderId="23" xfId="0" applyNumberFormat="1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2" fontId="6" fillId="0" borderId="6" xfId="0" applyNumberFormat="1" applyFont="1" applyFill="1" applyBorder="1"/>
    <xf numFmtId="164" fontId="22" fillId="0" borderId="6" xfId="0" applyNumberFormat="1" applyFont="1" applyFill="1" applyBorder="1" applyAlignment="1">
      <alignment horizontal="center" vertical="center" wrapText="1"/>
    </xf>
    <xf numFmtId="164" fontId="31" fillId="0" borderId="6" xfId="0" applyNumberFormat="1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0" fillId="0" borderId="14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21" fillId="0" borderId="13" xfId="1" applyFont="1" applyFill="1" applyBorder="1" applyAlignment="1" applyProtection="1">
      <alignment horizontal="center" vertical="center" textRotation="90" wrapText="1"/>
    </xf>
    <xf numFmtId="4" fontId="1" fillId="0" borderId="0" xfId="0" applyNumberFormat="1" applyFont="1" applyFill="1"/>
    <xf numFmtId="4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0" fillId="0" borderId="0" xfId="1" applyFont="1" applyFill="1" applyBorder="1" applyAlignment="1" applyProtection="1">
      <alignment vertical="center" textRotation="90" wrapText="1"/>
    </xf>
    <xf numFmtId="0" fontId="14" fillId="0" borderId="6" xfId="0" applyFont="1" applyFill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0" fontId="43" fillId="0" borderId="3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5" fillId="0" borderId="0" xfId="0" applyFont="1" applyBorder="1" applyAlignment="1">
      <alignment horizontal="right" vertical="center"/>
    </xf>
    <xf numFmtId="0" fontId="45" fillId="0" borderId="0" xfId="0" applyFont="1" applyBorder="1" applyAlignment="1">
      <alignment horizontal="center" vertical="center" wrapText="1"/>
    </xf>
    <xf numFmtId="0" fontId="20" fillId="7" borderId="33" xfId="1" applyFont="1" applyFill="1" applyBorder="1" applyAlignment="1" applyProtection="1">
      <alignment horizontal="center" vertical="center" textRotation="90" wrapText="1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3" fillId="0" borderId="1" xfId="2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</cellXfs>
  <cellStyles count="3">
    <cellStyle name="Hiperłącze" xfId="1" builtinId="8"/>
    <cellStyle name="Normalny" xfId="0" builtinId="0"/>
    <cellStyle name="Normalny_Arkusz1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nna.majchrzak@mpk.poznan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10"/>
  <sheetViews>
    <sheetView tabSelected="1" zoomScale="70" zoomScaleNormal="70" zoomScaleSheetLayoutView="40" workbookViewId="0">
      <selection activeCell="B2" sqref="B2"/>
    </sheetView>
  </sheetViews>
  <sheetFormatPr defaultRowHeight="12.75" x14ac:dyDescent="0.2"/>
  <cols>
    <col min="1" max="1" width="3.42578125" style="1" customWidth="1"/>
    <col min="2" max="2" width="24.42578125" style="1" customWidth="1"/>
    <col min="3" max="3" width="11.42578125" style="1" customWidth="1"/>
    <col min="4" max="4" width="11.42578125" style="2" customWidth="1"/>
    <col min="5" max="5" width="7.140625" style="1" customWidth="1"/>
    <col min="6" max="6" width="7.7109375" style="1" customWidth="1"/>
    <col min="7" max="7" width="7.42578125" style="1" customWidth="1"/>
    <col min="8" max="8" width="5.42578125" style="1" customWidth="1"/>
    <col min="9" max="9" width="11.28515625" style="1" customWidth="1"/>
    <col min="10" max="10" width="11.85546875" style="1" customWidth="1"/>
    <col min="11" max="11" width="7.140625" style="1" customWidth="1"/>
    <col min="12" max="12" width="17.28515625" style="1" customWidth="1"/>
    <col min="13" max="13" width="9" style="1" customWidth="1"/>
    <col min="14" max="15" width="7.140625" style="1" customWidth="1"/>
    <col min="16" max="16" width="7.85546875" style="1" customWidth="1"/>
    <col min="17" max="17" width="8.42578125" style="1" customWidth="1"/>
    <col min="18" max="18" width="9" style="1" customWidth="1"/>
    <col min="19" max="20" width="11" style="1" customWidth="1"/>
    <col min="21" max="21" width="13.85546875" style="1" customWidth="1"/>
    <col min="22" max="22" width="14.28515625" style="213" customWidth="1"/>
    <col min="23" max="23" width="19.85546875" style="1" customWidth="1"/>
    <col min="24" max="1024" width="9.140625" style="1" customWidth="1"/>
  </cols>
  <sheetData>
    <row r="1" spans="1:25" ht="15.75" x14ac:dyDescent="0.25">
      <c r="B1" s="3" t="s">
        <v>164</v>
      </c>
      <c r="C1" s="3"/>
      <c r="J1" s="4"/>
      <c r="K1" s="4"/>
      <c r="M1" s="228"/>
      <c r="N1" s="228"/>
      <c r="O1" s="228"/>
      <c r="P1" s="228"/>
      <c r="Q1" s="228"/>
      <c r="R1" s="228"/>
      <c r="S1" s="228"/>
      <c r="T1" s="228"/>
      <c r="U1" s="228"/>
    </row>
    <row r="2" spans="1:25" ht="15" customHeight="1" x14ac:dyDescent="0.2">
      <c r="G2" s="229"/>
      <c r="H2" s="229"/>
      <c r="I2" s="229"/>
      <c r="J2" s="4"/>
      <c r="K2" s="4"/>
      <c r="T2" s="5"/>
      <c r="U2" s="6"/>
    </row>
    <row r="3" spans="1:25" ht="15" x14ac:dyDescent="0.25">
      <c r="A3" s="230" t="s">
        <v>163</v>
      </c>
      <c r="B3" s="230"/>
      <c r="C3" s="7"/>
      <c r="W3" s="8"/>
    </row>
    <row r="4" spans="1:25" ht="18.75" customHeight="1" x14ac:dyDescent="0.2">
      <c r="A4" s="231" t="s">
        <v>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6"/>
    </row>
    <row r="5" spans="1:25" s="10" customFormat="1" ht="10.5" customHeight="1" x14ac:dyDescent="0.2">
      <c r="A5" s="232" t="s">
        <v>1</v>
      </c>
      <c r="B5" s="233" t="s">
        <v>2</v>
      </c>
      <c r="C5" s="9"/>
      <c r="D5" s="234" t="s">
        <v>3</v>
      </c>
      <c r="E5" s="235" t="s">
        <v>4</v>
      </c>
      <c r="F5" s="235"/>
      <c r="G5" s="235"/>
      <c r="H5" s="235"/>
      <c r="I5" s="233" t="s">
        <v>5</v>
      </c>
      <c r="J5" s="236" t="s">
        <v>6</v>
      </c>
      <c r="K5" s="233" t="s">
        <v>7</v>
      </c>
      <c r="L5" s="236" t="s">
        <v>8</v>
      </c>
      <c r="M5" s="235" t="s">
        <v>9</v>
      </c>
      <c r="N5" s="235"/>
      <c r="O5" s="235"/>
      <c r="P5" s="235"/>
      <c r="Q5" s="235"/>
      <c r="R5" s="235"/>
      <c r="S5" s="235"/>
      <c r="T5" s="237" t="s">
        <v>10</v>
      </c>
      <c r="U5" s="237"/>
      <c r="V5" s="237"/>
      <c r="Y5" s="1"/>
    </row>
    <row r="6" spans="1:25" s="19" customFormat="1" ht="51.75" customHeight="1" x14ac:dyDescent="0.2">
      <c r="A6" s="232"/>
      <c r="B6" s="233"/>
      <c r="C6" s="238" t="s">
        <v>11</v>
      </c>
      <c r="D6" s="234"/>
      <c r="E6" s="11" t="s">
        <v>12</v>
      </c>
      <c r="F6" s="12" t="s">
        <v>13</v>
      </c>
      <c r="G6" s="12" t="s">
        <v>14</v>
      </c>
      <c r="H6" s="13" t="s">
        <v>15</v>
      </c>
      <c r="I6" s="233"/>
      <c r="J6" s="236"/>
      <c r="K6" s="233"/>
      <c r="L6" s="236"/>
      <c r="M6" s="14" t="s">
        <v>16</v>
      </c>
      <c r="N6" s="15" t="s">
        <v>17</v>
      </c>
      <c r="O6" s="15" t="s">
        <v>18</v>
      </c>
      <c r="P6" s="15" t="s">
        <v>19</v>
      </c>
      <c r="Q6" s="15" t="s">
        <v>20</v>
      </c>
      <c r="R6" s="15" t="s">
        <v>21</v>
      </c>
      <c r="S6" s="16" t="s">
        <v>22</v>
      </c>
      <c r="T6" s="17" t="s">
        <v>23</v>
      </c>
      <c r="U6" s="18" t="s">
        <v>24</v>
      </c>
      <c r="V6" s="214" t="s">
        <v>25</v>
      </c>
      <c r="W6" s="221" t="s">
        <v>162</v>
      </c>
      <c r="Y6" s="1"/>
    </row>
    <row r="7" spans="1:25" s="27" customFormat="1" ht="15" customHeight="1" x14ac:dyDescent="0.2">
      <c r="A7" s="20">
        <v>1</v>
      </c>
      <c r="B7" s="21">
        <v>2</v>
      </c>
      <c r="C7" s="238"/>
      <c r="D7" s="22">
        <v>3</v>
      </c>
      <c r="E7" s="21">
        <v>4</v>
      </c>
      <c r="F7" s="21">
        <v>5</v>
      </c>
      <c r="G7" s="21">
        <v>6</v>
      </c>
      <c r="H7" s="21">
        <v>7</v>
      </c>
      <c r="I7" s="23">
        <v>8</v>
      </c>
      <c r="J7" s="21">
        <v>9</v>
      </c>
      <c r="K7" s="21">
        <v>10</v>
      </c>
      <c r="L7" s="21">
        <v>11</v>
      </c>
      <c r="M7" s="21">
        <v>12</v>
      </c>
      <c r="N7" s="21">
        <v>13</v>
      </c>
      <c r="O7" s="21">
        <v>14</v>
      </c>
      <c r="P7" s="21">
        <v>15</v>
      </c>
      <c r="Q7" s="21">
        <v>16</v>
      </c>
      <c r="R7" s="21">
        <v>17</v>
      </c>
      <c r="S7" s="21">
        <v>18</v>
      </c>
      <c r="T7" s="24">
        <v>19</v>
      </c>
      <c r="U7" s="25">
        <v>20</v>
      </c>
      <c r="V7" s="215"/>
      <c r="W7" s="26"/>
    </row>
    <row r="8" spans="1:25" s="33" customFormat="1" ht="15" customHeight="1" x14ac:dyDescent="0.2">
      <c r="A8" s="28" t="s">
        <v>26</v>
      </c>
      <c r="B8" s="29" t="s">
        <v>27</v>
      </c>
      <c r="C8" s="29"/>
      <c r="D8" s="30">
        <f>SUM(E9:H12)</f>
        <v>64.599999999999994</v>
      </c>
      <c r="E8" s="30"/>
      <c r="F8" s="30"/>
      <c r="G8" s="30"/>
      <c r="H8" s="30"/>
      <c r="I8" s="31"/>
      <c r="J8" s="30"/>
      <c r="K8" s="30"/>
      <c r="L8" s="29"/>
      <c r="M8" s="29"/>
      <c r="N8" s="29"/>
      <c r="O8" s="29"/>
      <c r="P8" s="29"/>
      <c r="Q8" s="29"/>
      <c r="R8" s="29"/>
      <c r="S8" s="29"/>
      <c r="T8" s="29"/>
      <c r="U8" s="29"/>
      <c r="V8" s="216"/>
      <c r="W8" s="32"/>
    </row>
    <row r="9" spans="1:25" s="33" customFormat="1" ht="12" customHeight="1" x14ac:dyDescent="0.2">
      <c r="A9" s="34">
        <v>1</v>
      </c>
      <c r="B9" s="35" t="s">
        <v>28</v>
      </c>
      <c r="C9" s="35"/>
      <c r="D9" s="36">
        <f>SUM(E9:H9)</f>
        <v>5.3999999999999995</v>
      </c>
      <c r="E9" s="37"/>
      <c r="F9" s="37">
        <f>1.2*4.5</f>
        <v>5.3999999999999995</v>
      </c>
      <c r="G9" s="37"/>
      <c r="H9" s="37"/>
      <c r="I9" s="38" t="s">
        <v>29</v>
      </c>
      <c r="J9" s="37">
        <v>0.6</v>
      </c>
      <c r="K9" s="37">
        <v>1.6</v>
      </c>
      <c r="L9" s="39" t="s">
        <v>30</v>
      </c>
      <c r="M9" s="40">
        <v>2</v>
      </c>
      <c r="N9" s="40"/>
      <c r="O9" s="40">
        <v>1</v>
      </c>
      <c r="P9" s="40">
        <v>1</v>
      </c>
      <c r="Q9" s="40">
        <v>2</v>
      </c>
      <c r="R9" s="40">
        <v>1</v>
      </c>
      <c r="S9" s="40">
        <v>1</v>
      </c>
      <c r="T9" s="40"/>
      <c r="U9" s="41" t="s">
        <v>31</v>
      </c>
      <c r="V9" s="227" t="s">
        <v>32</v>
      </c>
      <c r="W9" s="42"/>
    </row>
    <row r="10" spans="1:25" s="33" customFormat="1" ht="12" x14ac:dyDescent="0.2">
      <c r="A10" s="43">
        <v>2</v>
      </c>
      <c r="B10" s="44" t="s">
        <v>33</v>
      </c>
      <c r="C10" s="44"/>
      <c r="D10" s="36">
        <f>SUM(E10:H10)</f>
        <v>37.4</v>
      </c>
      <c r="E10" s="45">
        <v>37.4</v>
      </c>
      <c r="F10" s="45"/>
      <c r="G10" s="45"/>
      <c r="H10" s="45"/>
      <c r="I10" s="46" t="s">
        <v>34</v>
      </c>
      <c r="J10" s="45">
        <v>6</v>
      </c>
      <c r="K10" s="45">
        <v>5.0999999999999996</v>
      </c>
      <c r="L10" s="47" t="s">
        <v>30</v>
      </c>
      <c r="M10" s="48"/>
      <c r="N10" s="48"/>
      <c r="O10" s="48"/>
      <c r="P10" s="48"/>
      <c r="Q10" s="48"/>
      <c r="R10" s="48"/>
      <c r="S10" s="48"/>
      <c r="T10" s="48"/>
      <c r="U10" s="41" t="s">
        <v>31</v>
      </c>
      <c r="V10" s="227"/>
      <c r="W10" s="49"/>
    </row>
    <row r="11" spans="1:25" s="33" customFormat="1" ht="12" x14ac:dyDescent="0.2">
      <c r="A11" s="50">
        <v>3</v>
      </c>
      <c r="B11" s="51" t="s">
        <v>35</v>
      </c>
      <c r="C11" s="51"/>
      <c r="D11" s="36">
        <f>SUM(E11:H11)</f>
        <v>9.9</v>
      </c>
      <c r="E11" s="52"/>
      <c r="F11" s="52"/>
      <c r="G11" s="52"/>
      <c r="H11" s="52">
        <v>9.9</v>
      </c>
      <c r="I11" s="46" t="s">
        <v>34</v>
      </c>
      <c r="J11" s="52">
        <v>1.7</v>
      </c>
      <c r="K11" s="52">
        <v>2.5</v>
      </c>
      <c r="L11" s="53" t="s">
        <v>30</v>
      </c>
      <c r="M11" s="54"/>
      <c r="N11" s="54"/>
      <c r="O11" s="54"/>
      <c r="P11" s="54"/>
      <c r="Q11" s="54"/>
      <c r="R11" s="54"/>
      <c r="S11" s="54"/>
      <c r="T11" s="54"/>
      <c r="U11" s="55" t="s">
        <v>31</v>
      </c>
      <c r="V11" s="227"/>
      <c r="W11" s="49"/>
    </row>
    <row r="12" spans="1:25" s="33" customFormat="1" ht="24" x14ac:dyDescent="0.2">
      <c r="A12" s="48">
        <v>4</v>
      </c>
      <c r="B12" s="44" t="s">
        <v>36</v>
      </c>
      <c r="C12" s="44"/>
      <c r="D12" s="36">
        <f>SUM(E12:H12)</f>
        <v>11.9</v>
      </c>
      <c r="E12" s="45"/>
      <c r="F12" s="45"/>
      <c r="G12" s="45"/>
      <c r="H12" s="45">
        <v>11.9</v>
      </c>
      <c r="I12" s="56" t="s">
        <v>37</v>
      </c>
      <c r="J12" s="45"/>
      <c r="K12" s="45"/>
      <c r="L12" s="53" t="s">
        <v>30</v>
      </c>
      <c r="M12" s="48"/>
      <c r="N12" s="48"/>
      <c r="O12" s="48"/>
      <c r="P12" s="48"/>
      <c r="Q12" s="48"/>
      <c r="R12" s="48"/>
      <c r="S12" s="48"/>
      <c r="T12" s="48"/>
      <c r="U12" s="55" t="s">
        <v>31</v>
      </c>
      <c r="V12" s="227"/>
      <c r="W12" s="42"/>
    </row>
    <row r="13" spans="1:25" s="33" customFormat="1" ht="15.75" customHeight="1" x14ac:dyDescent="0.2">
      <c r="A13" s="57" t="s">
        <v>38</v>
      </c>
      <c r="B13" s="57" t="s">
        <v>39</v>
      </c>
      <c r="C13" s="57"/>
      <c r="D13" s="58">
        <f>SUM(E14:H15)</f>
        <v>16.2</v>
      </c>
      <c r="E13" s="59"/>
      <c r="F13" s="59"/>
      <c r="G13" s="59"/>
      <c r="H13" s="59"/>
      <c r="I13" s="60"/>
      <c r="J13" s="61"/>
      <c r="K13" s="61"/>
      <c r="L13" s="57"/>
      <c r="M13" s="62"/>
      <c r="N13" s="62"/>
      <c r="O13" s="62"/>
      <c r="P13" s="62"/>
      <c r="Q13" s="62"/>
      <c r="R13" s="62"/>
      <c r="S13" s="62"/>
      <c r="T13" s="62"/>
      <c r="U13" s="57"/>
      <c r="V13" s="227"/>
      <c r="W13" s="42"/>
    </row>
    <row r="14" spans="1:25" s="33" customFormat="1" ht="12" x14ac:dyDescent="0.2">
      <c r="A14" s="34">
        <v>1</v>
      </c>
      <c r="B14" s="35" t="s">
        <v>33</v>
      </c>
      <c r="C14" s="35"/>
      <c r="D14" s="36">
        <f>SUM(E14:H14)</f>
        <v>13.9</v>
      </c>
      <c r="E14" s="37">
        <v>13.9</v>
      </c>
      <c r="F14" s="37"/>
      <c r="G14" s="37"/>
      <c r="H14" s="37"/>
      <c r="I14" s="38" t="s">
        <v>29</v>
      </c>
      <c r="J14" s="37">
        <v>8</v>
      </c>
      <c r="K14" s="37">
        <v>2.2999999999999998</v>
      </c>
      <c r="L14" s="39" t="s">
        <v>40</v>
      </c>
      <c r="M14" s="40"/>
      <c r="N14" s="40"/>
      <c r="O14" s="40"/>
      <c r="P14" s="40"/>
      <c r="Q14" s="40"/>
      <c r="R14" s="40"/>
      <c r="S14" s="40"/>
      <c r="T14" s="40">
        <v>5</v>
      </c>
      <c r="U14" s="41" t="s">
        <v>41</v>
      </c>
      <c r="V14" s="227"/>
      <c r="W14" s="42"/>
    </row>
    <row r="15" spans="1:25" s="33" customFormat="1" ht="12" x14ac:dyDescent="0.2">
      <c r="A15" s="50">
        <v>2</v>
      </c>
      <c r="B15" s="51" t="s">
        <v>28</v>
      </c>
      <c r="C15" s="51"/>
      <c r="D15" s="36">
        <f>SUM(E15:H15)</f>
        <v>2.2999999999999998</v>
      </c>
      <c r="E15" s="52"/>
      <c r="F15" s="52">
        <v>2.2999999999999998</v>
      </c>
      <c r="G15" s="52"/>
      <c r="H15" s="52"/>
      <c r="I15" s="63" t="s">
        <v>29</v>
      </c>
      <c r="J15" s="52"/>
      <c r="K15" s="52">
        <v>1.6</v>
      </c>
      <c r="L15" s="53" t="s">
        <v>40</v>
      </c>
      <c r="M15" s="54">
        <v>1</v>
      </c>
      <c r="N15" s="54"/>
      <c r="O15" s="54">
        <v>1</v>
      </c>
      <c r="P15" s="54"/>
      <c r="Q15" s="54">
        <v>1</v>
      </c>
      <c r="R15" s="54">
        <v>1</v>
      </c>
      <c r="S15" s="54">
        <v>1</v>
      </c>
      <c r="T15" s="54">
        <v>5</v>
      </c>
      <c r="U15" s="41" t="s">
        <v>41</v>
      </c>
      <c r="V15" s="227"/>
      <c r="W15" s="42"/>
    </row>
    <row r="16" spans="1:25" s="33" customFormat="1" ht="16.5" customHeight="1" x14ac:dyDescent="0.2">
      <c r="A16" s="64" t="s">
        <v>42</v>
      </c>
      <c r="B16" s="65" t="s">
        <v>43</v>
      </c>
      <c r="C16" s="65"/>
      <c r="D16" s="66">
        <f>SUM(E17:H26)</f>
        <v>229.3</v>
      </c>
      <c r="E16" s="66"/>
      <c r="F16" s="66"/>
      <c r="G16" s="66"/>
      <c r="H16" s="66"/>
      <c r="I16" s="67"/>
      <c r="J16" s="66"/>
      <c r="K16" s="68"/>
      <c r="L16" s="65"/>
      <c r="M16" s="69"/>
      <c r="N16" s="69"/>
      <c r="O16" s="69"/>
      <c r="P16" s="69"/>
      <c r="Q16" s="69"/>
      <c r="R16" s="69"/>
      <c r="S16" s="69"/>
      <c r="T16" s="69"/>
      <c r="U16" s="70"/>
      <c r="V16" s="227"/>
      <c r="W16" s="42"/>
    </row>
    <row r="17" spans="1:25" s="33" customFormat="1" ht="11.65" customHeight="1" x14ac:dyDescent="0.2">
      <c r="A17" s="34">
        <v>1</v>
      </c>
      <c r="B17" s="35" t="s">
        <v>44</v>
      </c>
      <c r="C17" s="35"/>
      <c r="D17" s="71">
        <f t="shared" ref="D17:D26" si="0">SUM(E17:H17)</f>
        <v>44.9</v>
      </c>
      <c r="E17" s="37"/>
      <c r="F17" s="37"/>
      <c r="G17" s="37">
        <v>44.9</v>
      </c>
      <c r="H17" s="37"/>
      <c r="I17" s="38" t="s">
        <v>29</v>
      </c>
      <c r="J17" s="37">
        <v>6</v>
      </c>
      <c r="K17" s="37"/>
      <c r="L17" s="39" t="s">
        <v>40</v>
      </c>
      <c r="M17" s="40"/>
      <c r="N17" s="40"/>
      <c r="O17" s="40"/>
      <c r="P17" s="40"/>
      <c r="Q17" s="40"/>
      <c r="R17" s="40"/>
      <c r="S17" s="40"/>
      <c r="T17" s="40"/>
      <c r="U17" s="72" t="s">
        <v>45</v>
      </c>
      <c r="V17" s="227"/>
      <c r="W17" s="42"/>
    </row>
    <row r="18" spans="1:25" s="33" customFormat="1" ht="12" x14ac:dyDescent="0.2">
      <c r="A18" s="43">
        <v>2</v>
      </c>
      <c r="B18" s="44" t="s">
        <v>46</v>
      </c>
      <c r="C18" s="44"/>
      <c r="D18" s="71">
        <f t="shared" si="0"/>
        <v>85.1</v>
      </c>
      <c r="E18" s="45"/>
      <c r="F18" s="45"/>
      <c r="G18" s="45"/>
      <c r="H18" s="45">
        <v>85.1</v>
      </c>
      <c r="I18" s="46" t="s">
        <v>29</v>
      </c>
      <c r="J18" s="45">
        <v>54</v>
      </c>
      <c r="K18" s="45">
        <v>1.6</v>
      </c>
      <c r="L18" s="47" t="s">
        <v>40</v>
      </c>
      <c r="M18" s="48">
        <v>1</v>
      </c>
      <c r="N18" s="48"/>
      <c r="O18" s="48"/>
      <c r="P18" s="48"/>
      <c r="Q18" s="48"/>
      <c r="R18" s="48"/>
      <c r="S18" s="48"/>
      <c r="T18" s="48"/>
      <c r="U18" s="72" t="s">
        <v>45</v>
      </c>
      <c r="V18" s="227"/>
      <c r="W18" s="42"/>
    </row>
    <row r="19" spans="1:25" s="33" customFormat="1" ht="12" x14ac:dyDescent="0.2">
      <c r="A19" s="43">
        <v>3</v>
      </c>
      <c r="B19" s="44" t="s">
        <v>47</v>
      </c>
      <c r="C19" s="44"/>
      <c r="D19" s="71">
        <f t="shared" si="0"/>
        <v>31.1</v>
      </c>
      <c r="E19" s="45"/>
      <c r="F19" s="45"/>
      <c r="G19" s="45"/>
      <c r="H19" s="45">
        <v>31.1</v>
      </c>
      <c r="I19" s="46" t="s">
        <v>29</v>
      </c>
      <c r="J19" s="45">
        <v>40.5</v>
      </c>
      <c r="K19" s="45"/>
      <c r="L19" s="47" t="s">
        <v>40</v>
      </c>
      <c r="M19" s="48"/>
      <c r="N19" s="48"/>
      <c r="O19" s="48"/>
      <c r="P19" s="48"/>
      <c r="Q19" s="48"/>
      <c r="R19" s="48"/>
      <c r="S19" s="48"/>
      <c r="T19" s="48"/>
      <c r="U19" s="72" t="s">
        <v>45</v>
      </c>
      <c r="V19" s="227"/>
      <c r="W19" s="42"/>
    </row>
    <row r="20" spans="1:25" s="33" customFormat="1" ht="12" x14ac:dyDescent="0.2">
      <c r="A20" s="43">
        <v>4</v>
      </c>
      <c r="B20" s="44" t="s">
        <v>48</v>
      </c>
      <c r="C20" s="44"/>
      <c r="D20" s="71">
        <f t="shared" si="0"/>
        <v>14.2</v>
      </c>
      <c r="E20" s="45"/>
      <c r="F20" s="45"/>
      <c r="G20" s="45"/>
      <c r="H20" s="45">
        <v>14.2</v>
      </c>
      <c r="I20" s="46" t="s">
        <v>29</v>
      </c>
      <c r="J20" s="45">
        <v>36</v>
      </c>
      <c r="K20" s="45"/>
      <c r="L20" s="47" t="s">
        <v>40</v>
      </c>
      <c r="M20" s="48"/>
      <c r="N20" s="48"/>
      <c r="O20" s="48"/>
      <c r="P20" s="48"/>
      <c r="Q20" s="48"/>
      <c r="R20" s="48"/>
      <c r="S20" s="48"/>
      <c r="T20" s="48"/>
      <c r="U20" s="72" t="s">
        <v>45</v>
      </c>
      <c r="V20" s="227"/>
      <c r="W20" s="42"/>
    </row>
    <row r="21" spans="1:25" s="189" customFormat="1" ht="12" x14ac:dyDescent="0.2">
      <c r="A21" s="180">
        <v>5</v>
      </c>
      <c r="B21" s="190" t="s">
        <v>49</v>
      </c>
      <c r="C21" s="190"/>
      <c r="D21" s="181">
        <f t="shared" si="0"/>
        <v>11.9</v>
      </c>
      <c r="E21" s="182">
        <v>11.9</v>
      </c>
      <c r="F21" s="182"/>
      <c r="G21" s="182"/>
      <c r="H21" s="182"/>
      <c r="I21" s="183" t="s">
        <v>34</v>
      </c>
      <c r="J21" s="182">
        <v>19.5</v>
      </c>
      <c r="K21" s="182">
        <v>1.6</v>
      </c>
      <c r="L21" s="184" t="s">
        <v>157</v>
      </c>
      <c r="M21" s="185"/>
      <c r="N21" s="185"/>
      <c r="O21" s="185"/>
      <c r="P21" s="185"/>
      <c r="Q21" s="185"/>
      <c r="R21" s="185"/>
      <c r="S21" s="185"/>
      <c r="T21" s="185"/>
      <c r="U21" s="186" t="s">
        <v>45</v>
      </c>
      <c r="V21" s="227"/>
      <c r="W21" s="187" t="s">
        <v>50</v>
      </c>
    </row>
    <row r="22" spans="1:25" s="83" customFormat="1" ht="12" x14ac:dyDescent="0.2">
      <c r="A22" s="73">
        <v>6</v>
      </c>
      <c r="B22" s="74" t="s">
        <v>51</v>
      </c>
      <c r="C22" s="74"/>
      <c r="D22" s="75">
        <f t="shared" si="0"/>
        <v>10.9</v>
      </c>
      <c r="E22" s="76">
        <v>10.9</v>
      </c>
      <c r="F22" s="77"/>
      <c r="G22" s="77"/>
      <c r="H22" s="76"/>
      <c r="I22" s="78" t="s">
        <v>34</v>
      </c>
      <c r="J22" s="76">
        <v>17</v>
      </c>
      <c r="K22" s="76">
        <v>1.6</v>
      </c>
      <c r="L22" s="79" t="s">
        <v>52</v>
      </c>
      <c r="M22" s="80"/>
      <c r="N22" s="80"/>
      <c r="O22" s="80"/>
      <c r="P22" s="80"/>
      <c r="Q22" s="80"/>
      <c r="R22" s="80"/>
      <c r="S22" s="80"/>
      <c r="T22" s="80"/>
      <c r="U22" s="81" t="s">
        <v>45</v>
      </c>
      <c r="V22" s="227"/>
      <c r="W22" s="82" t="s">
        <v>53</v>
      </c>
    </row>
    <row r="23" spans="1:25" s="33" customFormat="1" ht="12" x14ac:dyDescent="0.2">
      <c r="A23" s="43">
        <v>7</v>
      </c>
      <c r="B23" s="44" t="s">
        <v>54</v>
      </c>
      <c r="C23" s="44"/>
      <c r="D23" s="71">
        <f t="shared" si="0"/>
        <v>0</v>
      </c>
      <c r="E23" s="45"/>
      <c r="F23" s="84"/>
      <c r="G23" s="84"/>
      <c r="H23" s="45"/>
      <c r="I23" s="46" t="s">
        <v>34</v>
      </c>
      <c r="J23" s="45"/>
      <c r="K23" s="45"/>
      <c r="L23" s="85" t="s">
        <v>55</v>
      </c>
      <c r="M23" s="48"/>
      <c r="N23" s="48"/>
      <c r="O23" s="48"/>
      <c r="P23" s="48"/>
      <c r="Q23" s="48"/>
      <c r="R23" s="48"/>
      <c r="S23" s="48"/>
      <c r="T23" s="48"/>
      <c r="U23" s="72" t="s">
        <v>45</v>
      </c>
      <c r="V23" s="227"/>
      <c r="W23" s="42"/>
    </row>
    <row r="24" spans="1:25" s="33" customFormat="1" ht="12" x14ac:dyDescent="0.2">
      <c r="A24" s="50">
        <v>8</v>
      </c>
      <c r="B24" s="51" t="s">
        <v>56</v>
      </c>
      <c r="C24" s="51"/>
      <c r="D24" s="71">
        <f t="shared" si="0"/>
        <v>9</v>
      </c>
      <c r="E24" s="52"/>
      <c r="F24" s="52">
        <v>9</v>
      </c>
      <c r="G24" s="52"/>
      <c r="H24" s="52"/>
      <c r="I24" s="63" t="s">
        <v>29</v>
      </c>
      <c r="J24" s="52">
        <v>2</v>
      </c>
      <c r="K24" s="52">
        <v>6.4</v>
      </c>
      <c r="L24" s="47" t="s">
        <v>40</v>
      </c>
      <c r="M24" s="54">
        <v>1</v>
      </c>
      <c r="N24" s="54"/>
      <c r="O24" s="54">
        <v>1</v>
      </c>
      <c r="P24" s="54">
        <v>1</v>
      </c>
      <c r="Q24" s="54">
        <v>1</v>
      </c>
      <c r="R24" s="54">
        <v>1</v>
      </c>
      <c r="S24" s="54">
        <v>1</v>
      </c>
      <c r="T24" s="54">
        <v>10</v>
      </c>
      <c r="U24" s="72" t="s">
        <v>45</v>
      </c>
      <c r="V24" s="227"/>
      <c r="W24" s="42"/>
    </row>
    <row r="25" spans="1:25" s="33" customFormat="1" ht="12" x14ac:dyDescent="0.2">
      <c r="A25" s="50">
        <v>9</v>
      </c>
      <c r="B25" s="51" t="s">
        <v>57</v>
      </c>
      <c r="C25" s="51"/>
      <c r="D25" s="71">
        <f t="shared" si="0"/>
        <v>17.8</v>
      </c>
      <c r="E25" s="52"/>
      <c r="F25" s="52">
        <v>17.8</v>
      </c>
      <c r="G25" s="52"/>
      <c r="H25" s="52"/>
      <c r="I25" s="63" t="s">
        <v>29</v>
      </c>
      <c r="J25" s="52">
        <v>1</v>
      </c>
      <c r="K25" s="52">
        <v>11.2</v>
      </c>
      <c r="L25" s="47" t="s">
        <v>40</v>
      </c>
      <c r="M25" s="54">
        <v>2</v>
      </c>
      <c r="N25" s="54">
        <v>2</v>
      </c>
      <c r="O25" s="54">
        <v>2</v>
      </c>
      <c r="P25" s="54">
        <v>2</v>
      </c>
      <c r="Q25" s="54">
        <v>2</v>
      </c>
      <c r="R25" s="54">
        <v>2</v>
      </c>
      <c r="S25" s="54">
        <v>2</v>
      </c>
      <c r="T25" s="54">
        <v>290</v>
      </c>
      <c r="U25" s="72" t="s">
        <v>45</v>
      </c>
      <c r="V25" s="227"/>
      <c r="W25" s="42"/>
    </row>
    <row r="26" spans="1:25" s="83" customFormat="1" ht="12" x14ac:dyDescent="0.2">
      <c r="A26" s="86">
        <v>10</v>
      </c>
      <c r="B26" s="87" t="s">
        <v>58</v>
      </c>
      <c r="C26" s="87"/>
      <c r="D26" s="75">
        <f t="shared" si="0"/>
        <v>4.4000000000000004</v>
      </c>
      <c r="E26" s="88"/>
      <c r="F26" s="88"/>
      <c r="G26" s="88"/>
      <c r="H26" s="88">
        <v>4.4000000000000004</v>
      </c>
      <c r="I26" s="89" t="s">
        <v>29</v>
      </c>
      <c r="J26" s="88">
        <v>0.5</v>
      </c>
      <c r="K26" s="88">
        <v>1.6</v>
      </c>
      <c r="L26" s="79" t="s">
        <v>52</v>
      </c>
      <c r="M26" s="90">
        <v>1</v>
      </c>
      <c r="N26" s="90"/>
      <c r="O26" s="90"/>
      <c r="P26" s="90"/>
      <c r="Q26" s="90"/>
      <c r="R26" s="90"/>
      <c r="S26" s="90"/>
      <c r="T26" s="90">
        <v>1</v>
      </c>
      <c r="U26" s="81" t="s">
        <v>45</v>
      </c>
      <c r="V26" s="227"/>
      <c r="W26" s="82" t="s">
        <v>53</v>
      </c>
    </row>
    <row r="27" spans="1:25" s="33" customFormat="1" ht="12" x14ac:dyDescent="0.2">
      <c r="A27" s="64" t="s">
        <v>59</v>
      </c>
      <c r="B27" s="65" t="s">
        <v>60</v>
      </c>
      <c r="C27" s="65"/>
      <c r="D27" s="30">
        <f>D28</f>
        <v>18.2</v>
      </c>
      <c r="E27" s="66"/>
      <c r="F27" s="66"/>
      <c r="G27" s="66"/>
      <c r="H27" s="66"/>
      <c r="I27" s="67"/>
      <c r="J27" s="68"/>
      <c r="K27" s="68"/>
      <c r="L27" s="65"/>
      <c r="M27" s="69"/>
      <c r="N27" s="69"/>
      <c r="O27" s="69"/>
      <c r="P27" s="69"/>
      <c r="Q27" s="69"/>
      <c r="R27" s="69"/>
      <c r="S27" s="69"/>
      <c r="T27" s="69"/>
      <c r="U27" s="65"/>
      <c r="V27" s="227"/>
      <c r="W27" s="42"/>
    </row>
    <row r="28" spans="1:25" s="33" customFormat="1" ht="12" x14ac:dyDescent="0.2">
      <c r="A28" s="91">
        <v>1</v>
      </c>
      <c r="B28" s="92" t="s">
        <v>28</v>
      </c>
      <c r="C28" s="92" t="s">
        <v>61</v>
      </c>
      <c r="D28" s="93">
        <f>SUM(E28:H28)</f>
        <v>18.2</v>
      </c>
      <c r="E28" s="94"/>
      <c r="F28" s="94">
        <v>18.2</v>
      </c>
      <c r="G28" s="94"/>
      <c r="H28" s="94"/>
      <c r="I28" s="95" t="s">
        <v>29</v>
      </c>
      <c r="J28" s="94"/>
      <c r="K28" s="94"/>
      <c r="L28" s="96" t="s">
        <v>40</v>
      </c>
      <c r="M28" s="97">
        <v>2</v>
      </c>
      <c r="N28" s="97">
        <v>2</v>
      </c>
      <c r="O28" s="97">
        <v>3</v>
      </c>
      <c r="P28" s="97"/>
      <c r="Q28" s="97"/>
      <c r="R28" s="97"/>
      <c r="S28" s="97"/>
      <c r="T28" s="97">
        <v>80</v>
      </c>
      <c r="U28" s="72" t="s">
        <v>62</v>
      </c>
      <c r="V28" s="227"/>
      <c r="W28" s="42"/>
    </row>
    <row r="29" spans="1:25" s="33" customFormat="1" ht="12" x14ac:dyDescent="0.2">
      <c r="A29" s="64" t="s">
        <v>63</v>
      </c>
      <c r="B29" s="65" t="s">
        <v>64</v>
      </c>
      <c r="C29" s="65"/>
      <c r="D29" s="30">
        <f>SUM(E30:H30)</f>
        <v>19</v>
      </c>
      <c r="E29" s="66"/>
      <c r="F29" s="66"/>
      <c r="G29" s="66"/>
      <c r="H29" s="66"/>
      <c r="I29" s="67"/>
      <c r="J29" s="68"/>
      <c r="K29" s="68"/>
      <c r="L29" s="65"/>
      <c r="M29" s="69"/>
      <c r="N29" s="69"/>
      <c r="O29" s="69"/>
      <c r="P29" s="69"/>
      <c r="Q29" s="69"/>
      <c r="R29" s="69"/>
      <c r="S29" s="69"/>
      <c r="T29" s="69"/>
      <c r="U29" s="65"/>
      <c r="V29" s="227"/>
      <c r="W29" s="42"/>
    </row>
    <row r="30" spans="1:25" s="33" customFormat="1" ht="13.5" customHeight="1" x14ac:dyDescent="0.2">
      <c r="A30" s="48">
        <v>1</v>
      </c>
      <c r="B30" s="44" t="s">
        <v>65</v>
      </c>
      <c r="C30" s="44" t="s">
        <v>66</v>
      </c>
      <c r="D30" s="93">
        <f t="shared" ref="D30:D42" si="1">SUM(E30:H30)</f>
        <v>19</v>
      </c>
      <c r="E30" s="94">
        <v>19</v>
      </c>
      <c r="F30" s="94"/>
      <c r="G30" s="94"/>
      <c r="H30" s="94"/>
      <c r="I30" s="95" t="s">
        <v>29</v>
      </c>
      <c r="J30" s="94"/>
      <c r="K30" s="94"/>
      <c r="L30" s="96" t="s">
        <v>40</v>
      </c>
      <c r="M30" s="97">
        <v>1</v>
      </c>
      <c r="N30" s="97"/>
      <c r="O30" s="97"/>
      <c r="P30" s="97"/>
      <c r="Q30" s="97">
        <v>1</v>
      </c>
      <c r="R30" s="97">
        <v>1</v>
      </c>
      <c r="S30" s="97">
        <v>1</v>
      </c>
      <c r="T30" s="97">
        <v>4</v>
      </c>
      <c r="U30" s="72" t="s">
        <v>62</v>
      </c>
      <c r="V30" s="227"/>
      <c r="W30" s="42"/>
    </row>
    <row r="31" spans="1:25" x14ac:dyDescent="0.2">
      <c r="A31" s="80">
        <v>2</v>
      </c>
      <c r="B31" s="98" t="s">
        <v>67</v>
      </c>
      <c r="C31" s="98"/>
      <c r="D31" s="99">
        <f t="shared" si="1"/>
        <v>0</v>
      </c>
      <c r="E31" s="88"/>
      <c r="F31" s="88"/>
      <c r="G31" s="88"/>
      <c r="H31" s="88"/>
      <c r="I31" s="89"/>
      <c r="J31" s="88">
        <v>5</v>
      </c>
      <c r="K31" s="88"/>
      <c r="L31" s="100" t="s">
        <v>55</v>
      </c>
      <c r="M31" s="90"/>
      <c r="N31" s="90"/>
      <c r="O31" s="90"/>
      <c r="P31" s="90"/>
      <c r="Q31" s="90"/>
      <c r="R31" s="90"/>
      <c r="S31" s="90"/>
      <c r="T31" s="90"/>
      <c r="U31" s="81" t="s">
        <v>62</v>
      </c>
      <c r="V31" s="227"/>
      <c r="W31" s="82" t="s">
        <v>53</v>
      </c>
      <c r="Y31" s="101"/>
    </row>
    <row r="32" spans="1:25" x14ac:dyDescent="0.2">
      <c r="A32" s="80">
        <v>3</v>
      </c>
      <c r="B32" s="98" t="s">
        <v>68</v>
      </c>
      <c r="C32" s="98"/>
      <c r="D32" s="99">
        <f t="shared" si="1"/>
        <v>0</v>
      </c>
      <c r="E32" s="88"/>
      <c r="F32" s="88"/>
      <c r="G32" s="88"/>
      <c r="H32" s="88"/>
      <c r="I32" s="89"/>
      <c r="J32" s="88">
        <v>18</v>
      </c>
      <c r="K32" s="88"/>
      <c r="L32" s="100" t="s">
        <v>55</v>
      </c>
      <c r="M32" s="90"/>
      <c r="N32" s="90"/>
      <c r="O32" s="90"/>
      <c r="P32" s="90"/>
      <c r="Q32" s="90"/>
      <c r="R32" s="90"/>
      <c r="S32" s="90"/>
      <c r="T32" s="90"/>
      <c r="U32" s="81" t="s">
        <v>62</v>
      </c>
      <c r="V32" s="227"/>
      <c r="W32" s="82" t="s">
        <v>53</v>
      </c>
      <c r="Y32" s="101"/>
    </row>
    <row r="33" spans="1:23" x14ac:dyDescent="0.2">
      <c r="A33" s="80">
        <v>4</v>
      </c>
      <c r="B33" s="98" t="s">
        <v>69</v>
      </c>
      <c r="C33" s="98"/>
      <c r="D33" s="99">
        <f t="shared" si="1"/>
        <v>0</v>
      </c>
      <c r="E33" s="88"/>
      <c r="F33" s="88"/>
      <c r="G33" s="88"/>
      <c r="H33" s="88"/>
      <c r="I33" s="89"/>
      <c r="J33" s="88">
        <v>8</v>
      </c>
      <c r="K33" s="88"/>
      <c r="L33" s="100" t="s">
        <v>55</v>
      </c>
      <c r="M33" s="90"/>
      <c r="N33" s="90"/>
      <c r="O33" s="90"/>
      <c r="P33" s="90"/>
      <c r="Q33" s="90"/>
      <c r="R33" s="90"/>
      <c r="S33" s="90"/>
      <c r="T33" s="90"/>
      <c r="U33" s="81" t="s">
        <v>62</v>
      </c>
      <c r="V33" s="227"/>
      <c r="W33" s="82" t="s">
        <v>53</v>
      </c>
    </row>
    <row r="34" spans="1:23" x14ac:dyDescent="0.2">
      <c r="A34" s="80">
        <v>5</v>
      </c>
      <c r="B34" s="102" t="s">
        <v>70</v>
      </c>
      <c r="C34" s="102"/>
      <c r="D34" s="99">
        <f t="shared" si="1"/>
        <v>0</v>
      </c>
      <c r="E34" s="88"/>
      <c r="F34" s="88"/>
      <c r="G34" s="88"/>
      <c r="H34" s="88"/>
      <c r="I34" s="89"/>
      <c r="J34" s="89">
        <v>12</v>
      </c>
      <c r="K34" s="88"/>
      <c r="L34" s="100" t="s">
        <v>55</v>
      </c>
      <c r="M34" s="90"/>
      <c r="N34" s="90"/>
      <c r="O34" s="90"/>
      <c r="P34" s="90"/>
      <c r="Q34" s="90"/>
      <c r="R34" s="90"/>
      <c r="S34" s="90"/>
      <c r="T34" s="90"/>
      <c r="U34" s="81" t="s">
        <v>62</v>
      </c>
      <c r="V34" s="227"/>
      <c r="W34" s="82" t="s">
        <v>53</v>
      </c>
    </row>
    <row r="35" spans="1:23" x14ac:dyDescent="0.2">
      <c r="A35" s="80">
        <v>6</v>
      </c>
      <c r="B35" s="98" t="s">
        <v>71</v>
      </c>
      <c r="C35" s="98"/>
      <c r="D35" s="99">
        <f t="shared" si="1"/>
        <v>0</v>
      </c>
      <c r="E35" s="88"/>
      <c r="F35" s="88"/>
      <c r="G35" s="88"/>
      <c r="H35" s="88"/>
      <c r="I35" s="89"/>
      <c r="J35" s="88">
        <v>6</v>
      </c>
      <c r="K35" s="88"/>
      <c r="L35" s="100" t="s">
        <v>55</v>
      </c>
      <c r="M35" s="90"/>
      <c r="N35" s="90"/>
      <c r="O35" s="90"/>
      <c r="P35" s="90"/>
      <c r="Q35" s="90"/>
      <c r="R35" s="90"/>
      <c r="S35" s="90"/>
      <c r="T35" s="90"/>
      <c r="U35" s="81" t="s">
        <v>62</v>
      </c>
      <c r="V35" s="227"/>
      <c r="W35" s="82" t="s">
        <v>53</v>
      </c>
    </row>
    <row r="36" spans="1:23" x14ac:dyDescent="0.2">
      <c r="A36" s="80">
        <v>7</v>
      </c>
      <c r="B36" s="98" t="s">
        <v>72</v>
      </c>
      <c r="C36" s="98"/>
      <c r="D36" s="99">
        <f t="shared" si="1"/>
        <v>0</v>
      </c>
      <c r="E36" s="88"/>
      <c r="F36" s="88"/>
      <c r="G36" s="88"/>
      <c r="H36" s="88"/>
      <c r="I36" s="89"/>
      <c r="J36" s="88">
        <v>11</v>
      </c>
      <c r="K36" s="88"/>
      <c r="L36" s="100" t="s">
        <v>55</v>
      </c>
      <c r="M36" s="90"/>
      <c r="N36" s="90"/>
      <c r="O36" s="90"/>
      <c r="P36" s="90"/>
      <c r="Q36" s="90"/>
      <c r="R36" s="90"/>
      <c r="S36" s="90"/>
      <c r="T36" s="90"/>
      <c r="U36" s="81" t="s">
        <v>62</v>
      </c>
      <c r="V36" s="227"/>
      <c r="W36" s="82" t="s">
        <v>53</v>
      </c>
    </row>
    <row r="37" spans="1:23" x14ac:dyDescent="0.2">
      <c r="A37" s="80">
        <v>8</v>
      </c>
      <c r="B37" s="98" t="s">
        <v>73</v>
      </c>
      <c r="C37" s="98"/>
      <c r="D37" s="99">
        <f t="shared" si="1"/>
        <v>0</v>
      </c>
      <c r="E37" s="88"/>
      <c r="F37" s="88"/>
      <c r="G37" s="88"/>
      <c r="H37" s="88"/>
      <c r="I37" s="89"/>
      <c r="J37" s="88">
        <v>6</v>
      </c>
      <c r="K37" s="88"/>
      <c r="L37" s="100" t="s">
        <v>55</v>
      </c>
      <c r="M37" s="90"/>
      <c r="N37" s="90"/>
      <c r="O37" s="90"/>
      <c r="P37" s="90"/>
      <c r="Q37" s="90"/>
      <c r="R37" s="90"/>
      <c r="S37" s="90"/>
      <c r="T37" s="90"/>
      <c r="U37" s="81" t="s">
        <v>62</v>
      </c>
      <c r="V37" s="227"/>
      <c r="W37" s="82" t="s">
        <v>53</v>
      </c>
    </row>
    <row r="38" spans="1:23" x14ac:dyDescent="0.2">
      <c r="A38" s="80">
        <v>9</v>
      </c>
      <c r="B38" s="98" t="s">
        <v>74</v>
      </c>
      <c r="C38" s="98"/>
      <c r="D38" s="99">
        <f t="shared" si="1"/>
        <v>0</v>
      </c>
      <c r="E38" s="88"/>
      <c r="F38" s="88"/>
      <c r="G38" s="88"/>
      <c r="H38" s="88"/>
      <c r="I38" s="89"/>
      <c r="J38" s="88">
        <v>18</v>
      </c>
      <c r="K38" s="88"/>
      <c r="L38" s="100" t="s">
        <v>55</v>
      </c>
      <c r="M38" s="90"/>
      <c r="N38" s="90"/>
      <c r="O38" s="90"/>
      <c r="P38" s="90"/>
      <c r="Q38" s="90"/>
      <c r="R38" s="90"/>
      <c r="S38" s="90"/>
      <c r="T38" s="90"/>
      <c r="U38" s="81" t="s">
        <v>62</v>
      </c>
      <c r="V38" s="227"/>
      <c r="W38" s="82" t="s">
        <v>53</v>
      </c>
    </row>
    <row r="39" spans="1:23" x14ac:dyDescent="0.2">
      <c r="A39" s="80">
        <v>10</v>
      </c>
      <c r="B39" s="98" t="s">
        <v>75</v>
      </c>
      <c r="C39" s="98"/>
      <c r="D39" s="99">
        <f t="shared" si="1"/>
        <v>0</v>
      </c>
      <c r="E39" s="88"/>
      <c r="F39" s="88"/>
      <c r="G39" s="88"/>
      <c r="H39" s="88"/>
      <c r="I39" s="89"/>
      <c r="J39" s="88">
        <v>8</v>
      </c>
      <c r="K39" s="88"/>
      <c r="L39" s="100" t="s">
        <v>55</v>
      </c>
      <c r="M39" s="90"/>
      <c r="N39" s="90"/>
      <c r="O39" s="90"/>
      <c r="P39" s="90"/>
      <c r="Q39" s="90"/>
      <c r="R39" s="90"/>
      <c r="S39" s="90"/>
      <c r="T39" s="90"/>
      <c r="U39" s="81" t="s">
        <v>62</v>
      </c>
      <c r="V39" s="227"/>
      <c r="W39" s="82" t="s">
        <v>53</v>
      </c>
    </row>
    <row r="40" spans="1:23" x14ac:dyDescent="0.2">
      <c r="A40" s="80">
        <v>11</v>
      </c>
      <c r="B40" s="98" t="s">
        <v>76</v>
      </c>
      <c r="C40" s="98"/>
      <c r="D40" s="99">
        <f t="shared" si="1"/>
        <v>0</v>
      </c>
      <c r="E40" s="88"/>
      <c r="F40" s="88"/>
      <c r="G40" s="88"/>
      <c r="H40" s="88"/>
      <c r="I40" s="89"/>
      <c r="J40" s="88">
        <v>6</v>
      </c>
      <c r="K40" s="88"/>
      <c r="L40" s="100" t="s">
        <v>55</v>
      </c>
      <c r="M40" s="90"/>
      <c r="N40" s="90"/>
      <c r="O40" s="90"/>
      <c r="P40" s="90"/>
      <c r="Q40" s="90"/>
      <c r="R40" s="90"/>
      <c r="S40" s="90"/>
      <c r="T40" s="90"/>
      <c r="U40" s="81" t="s">
        <v>62</v>
      </c>
      <c r="V40" s="227"/>
      <c r="W40" s="82" t="s">
        <v>53</v>
      </c>
    </row>
    <row r="41" spans="1:23" x14ac:dyDescent="0.2">
      <c r="A41" s="80">
        <v>12</v>
      </c>
      <c r="B41" s="98" t="s">
        <v>77</v>
      </c>
      <c r="C41" s="98"/>
      <c r="D41" s="99">
        <f t="shared" si="1"/>
        <v>0</v>
      </c>
      <c r="E41" s="88"/>
      <c r="F41" s="88"/>
      <c r="G41" s="88"/>
      <c r="H41" s="88"/>
      <c r="I41" s="89"/>
      <c r="J41" s="88">
        <v>2</v>
      </c>
      <c r="K41" s="88"/>
      <c r="L41" s="100" t="s">
        <v>55</v>
      </c>
      <c r="M41" s="90"/>
      <c r="N41" s="90"/>
      <c r="O41" s="90"/>
      <c r="P41" s="90"/>
      <c r="Q41" s="90"/>
      <c r="R41" s="90"/>
      <c r="S41" s="90"/>
      <c r="T41" s="90"/>
      <c r="U41" s="81" t="s">
        <v>62</v>
      </c>
      <c r="V41" s="227"/>
      <c r="W41" s="82" t="s">
        <v>53</v>
      </c>
    </row>
    <row r="42" spans="1:23" x14ac:dyDescent="0.2">
      <c r="A42" s="103">
        <v>13</v>
      </c>
      <c r="B42" s="104" t="s">
        <v>78</v>
      </c>
      <c r="C42" s="104"/>
      <c r="D42" s="99">
        <f t="shared" si="1"/>
        <v>0</v>
      </c>
      <c r="E42" s="105"/>
      <c r="F42" s="105"/>
      <c r="G42" s="105"/>
      <c r="H42" s="105"/>
      <c r="I42" s="106"/>
      <c r="J42" s="107">
        <v>176</v>
      </c>
      <c r="K42" s="88"/>
      <c r="L42" s="100" t="s">
        <v>55</v>
      </c>
      <c r="M42" s="90"/>
      <c r="N42" s="90"/>
      <c r="O42" s="90"/>
      <c r="P42" s="90"/>
      <c r="Q42" s="90"/>
      <c r="R42" s="90"/>
      <c r="S42" s="90"/>
      <c r="T42" s="90"/>
      <c r="U42" s="108" t="s">
        <v>62</v>
      </c>
      <c r="V42" s="227"/>
      <c r="W42" s="82" t="s">
        <v>53</v>
      </c>
    </row>
    <row r="43" spans="1:23" s="33" customFormat="1" ht="24" x14ac:dyDescent="0.2">
      <c r="A43" s="109" t="s">
        <v>79</v>
      </c>
      <c r="B43" s="110" t="s">
        <v>80</v>
      </c>
      <c r="C43" s="110"/>
      <c r="D43" s="111">
        <f>SUM(E44:H51)</f>
        <v>313.04000000000002</v>
      </c>
      <c r="E43" s="66"/>
      <c r="F43" s="66"/>
      <c r="G43" s="66"/>
      <c r="H43" s="66"/>
      <c r="I43" s="67"/>
      <c r="J43" s="68"/>
      <c r="K43" s="68"/>
      <c r="L43" s="65"/>
      <c r="M43" s="69"/>
      <c r="N43" s="69"/>
      <c r="O43" s="69"/>
      <c r="P43" s="69"/>
      <c r="Q43" s="69"/>
      <c r="R43" s="69"/>
      <c r="S43" s="69"/>
      <c r="T43" s="69"/>
      <c r="U43" s="65"/>
      <c r="V43" s="227"/>
      <c r="W43" s="42"/>
    </row>
    <row r="44" spans="1:23" s="189" customFormat="1" ht="12" x14ac:dyDescent="0.2">
      <c r="A44" s="191">
        <v>1</v>
      </c>
      <c r="B44" s="192" t="s">
        <v>81</v>
      </c>
      <c r="C44" s="192"/>
      <c r="D44" s="193">
        <f t="shared" ref="D44:D51" si="2">SUM(E44:H44)</f>
        <v>27</v>
      </c>
      <c r="E44" s="194"/>
      <c r="F44" s="194"/>
      <c r="G44" s="194">
        <v>27</v>
      </c>
      <c r="H44" s="194"/>
      <c r="I44" s="195" t="s">
        <v>82</v>
      </c>
      <c r="J44" s="194"/>
      <c r="K44" s="194">
        <v>3.2</v>
      </c>
      <c r="L44" s="184" t="s">
        <v>157</v>
      </c>
      <c r="M44" s="196"/>
      <c r="N44" s="196"/>
      <c r="O44" s="196"/>
      <c r="P44" s="196"/>
      <c r="Q44" s="196"/>
      <c r="R44" s="196"/>
      <c r="S44" s="196"/>
      <c r="T44" s="196"/>
      <c r="U44" s="186" t="s">
        <v>62</v>
      </c>
      <c r="V44" s="227"/>
      <c r="W44" s="187" t="s">
        <v>50</v>
      </c>
    </row>
    <row r="45" spans="1:23" s="33" customFormat="1" ht="12" x14ac:dyDescent="0.2">
      <c r="A45" s="43">
        <v>2</v>
      </c>
      <c r="B45" s="44" t="s">
        <v>83</v>
      </c>
      <c r="C45" s="44"/>
      <c r="D45" s="36">
        <f t="shared" si="2"/>
        <v>30</v>
      </c>
      <c r="E45" s="45"/>
      <c r="F45" s="84"/>
      <c r="G45" s="45">
        <v>30</v>
      </c>
      <c r="H45" s="45"/>
      <c r="I45" s="46" t="s">
        <v>82</v>
      </c>
      <c r="J45" s="84"/>
      <c r="K45" s="45">
        <v>3.2</v>
      </c>
      <c r="L45" s="47" t="s">
        <v>40</v>
      </c>
      <c r="M45" s="48"/>
      <c r="N45" s="48"/>
      <c r="O45" s="48"/>
      <c r="P45" s="48"/>
      <c r="Q45" s="48"/>
      <c r="R45" s="48"/>
      <c r="S45" s="48"/>
      <c r="T45" s="48"/>
      <c r="U45" s="72" t="s">
        <v>62</v>
      </c>
      <c r="V45" s="227"/>
      <c r="W45" s="42"/>
    </row>
    <row r="46" spans="1:23" s="33" customFormat="1" ht="11.25" customHeight="1" x14ac:dyDescent="0.2">
      <c r="A46" s="43">
        <v>3</v>
      </c>
      <c r="B46" s="44" t="s">
        <v>84</v>
      </c>
      <c r="C46" s="44"/>
      <c r="D46" s="36">
        <f t="shared" si="2"/>
        <v>31.91</v>
      </c>
      <c r="E46" s="45"/>
      <c r="F46" s="45"/>
      <c r="G46" s="45"/>
      <c r="H46" s="112">
        <v>31.91</v>
      </c>
      <c r="I46" s="46" t="s">
        <v>29</v>
      </c>
      <c r="J46" s="45">
        <v>7.8</v>
      </c>
      <c r="K46" s="45">
        <v>3.2</v>
      </c>
      <c r="L46" s="47" t="s">
        <v>30</v>
      </c>
      <c r="M46" s="48"/>
      <c r="N46" s="48"/>
      <c r="O46" s="48"/>
      <c r="P46" s="48"/>
      <c r="Q46" s="48"/>
      <c r="R46" s="48"/>
      <c r="S46" s="48"/>
      <c r="T46" s="48"/>
      <c r="U46" s="72" t="s">
        <v>62</v>
      </c>
      <c r="V46" s="227"/>
      <c r="W46" s="42"/>
    </row>
    <row r="47" spans="1:23" s="33" customFormat="1" ht="11.25" customHeight="1" x14ac:dyDescent="0.2">
      <c r="A47" s="43">
        <v>4</v>
      </c>
      <c r="B47" s="44" t="s">
        <v>28</v>
      </c>
      <c r="C47" s="44"/>
      <c r="D47" s="36">
        <f t="shared" si="2"/>
        <v>27.9</v>
      </c>
      <c r="E47" s="45"/>
      <c r="F47" s="45">
        <v>27.9</v>
      </c>
      <c r="G47" s="45"/>
      <c r="H47" s="112"/>
      <c r="I47" s="46" t="s">
        <v>29</v>
      </c>
      <c r="J47" s="45">
        <v>3.1</v>
      </c>
      <c r="K47" s="45">
        <v>3.2</v>
      </c>
      <c r="L47" s="47" t="s">
        <v>40</v>
      </c>
      <c r="M47" s="48">
        <v>4</v>
      </c>
      <c r="N47" s="48">
        <v>1</v>
      </c>
      <c r="O47" s="48">
        <v>1</v>
      </c>
      <c r="P47" s="48">
        <v>4</v>
      </c>
      <c r="Q47" s="48">
        <v>4</v>
      </c>
      <c r="R47" s="48">
        <v>1</v>
      </c>
      <c r="S47" s="48">
        <v>1</v>
      </c>
      <c r="T47" s="48">
        <v>10</v>
      </c>
      <c r="U47" s="72" t="s">
        <v>62</v>
      </c>
      <c r="V47" s="227"/>
      <c r="W47" s="42"/>
    </row>
    <row r="48" spans="1:23" s="33" customFormat="1" ht="11.25" customHeight="1" x14ac:dyDescent="0.2">
      <c r="A48" s="43">
        <v>5</v>
      </c>
      <c r="B48" s="44" t="s">
        <v>84</v>
      </c>
      <c r="C48" s="44"/>
      <c r="D48" s="36">
        <f t="shared" si="2"/>
        <v>26.96</v>
      </c>
      <c r="E48" s="45"/>
      <c r="F48" s="45"/>
      <c r="G48" s="45"/>
      <c r="H48" s="112">
        <v>26.96</v>
      </c>
      <c r="I48" s="46" t="s">
        <v>29</v>
      </c>
      <c r="J48" s="45">
        <v>7.8</v>
      </c>
      <c r="K48" s="45">
        <v>4.8</v>
      </c>
      <c r="L48" s="47" t="s">
        <v>30</v>
      </c>
      <c r="M48" s="48"/>
      <c r="N48" s="48"/>
      <c r="O48" s="48"/>
      <c r="P48" s="48"/>
      <c r="Q48" s="48"/>
      <c r="R48" s="48"/>
      <c r="S48" s="48"/>
      <c r="T48" s="48"/>
      <c r="U48" s="72" t="s">
        <v>62</v>
      </c>
      <c r="V48" s="227"/>
      <c r="W48" s="42"/>
    </row>
    <row r="49" spans="1:23" s="33" customFormat="1" ht="11.25" customHeight="1" x14ac:dyDescent="0.2">
      <c r="A49" s="43">
        <v>6</v>
      </c>
      <c r="B49" s="44" t="s">
        <v>84</v>
      </c>
      <c r="C49" s="44"/>
      <c r="D49" s="36">
        <f t="shared" si="2"/>
        <v>52.7</v>
      </c>
      <c r="E49" s="45"/>
      <c r="F49" s="45"/>
      <c r="G49" s="45"/>
      <c r="H49" s="112">
        <v>52.7</v>
      </c>
      <c r="I49" s="46" t="s">
        <v>29</v>
      </c>
      <c r="J49" s="45">
        <v>2.8</v>
      </c>
      <c r="K49" s="45">
        <v>6.4</v>
      </c>
      <c r="L49" s="47" t="s">
        <v>30</v>
      </c>
      <c r="M49" s="48"/>
      <c r="N49" s="48"/>
      <c r="O49" s="48"/>
      <c r="P49" s="48"/>
      <c r="Q49" s="48"/>
      <c r="R49" s="48"/>
      <c r="S49" s="48"/>
      <c r="T49" s="48"/>
      <c r="U49" s="72" t="s">
        <v>62</v>
      </c>
      <c r="V49" s="227"/>
      <c r="W49" s="42"/>
    </row>
    <row r="50" spans="1:23" s="33" customFormat="1" ht="11.25" customHeight="1" x14ac:dyDescent="0.2">
      <c r="A50" s="43">
        <v>7</v>
      </c>
      <c r="B50" s="44" t="s">
        <v>85</v>
      </c>
      <c r="C50" s="44"/>
      <c r="D50" s="36">
        <f t="shared" si="2"/>
        <v>79.7</v>
      </c>
      <c r="E50" s="45"/>
      <c r="F50" s="45">
        <v>79.7</v>
      </c>
      <c r="G50" s="45"/>
      <c r="H50" s="112"/>
      <c r="I50" s="46" t="s">
        <v>29</v>
      </c>
      <c r="J50" s="45">
        <v>7.8</v>
      </c>
      <c r="K50" s="45">
        <v>4.8</v>
      </c>
      <c r="L50" s="47" t="s">
        <v>40</v>
      </c>
      <c r="M50" s="48">
        <v>10</v>
      </c>
      <c r="N50" s="48">
        <v>3</v>
      </c>
      <c r="O50" s="48">
        <v>2</v>
      </c>
      <c r="P50" s="48">
        <v>12</v>
      </c>
      <c r="Q50" s="48">
        <v>10</v>
      </c>
      <c r="R50" s="48">
        <v>1</v>
      </c>
      <c r="S50" s="48">
        <v>2</v>
      </c>
      <c r="T50" s="48">
        <v>25</v>
      </c>
      <c r="U50" s="72" t="s">
        <v>62</v>
      </c>
      <c r="V50" s="227"/>
      <c r="W50" s="42"/>
    </row>
    <row r="51" spans="1:23" s="33" customFormat="1" ht="11.25" customHeight="1" x14ac:dyDescent="0.2">
      <c r="A51" s="50">
        <v>8</v>
      </c>
      <c r="B51" s="51" t="s">
        <v>84</v>
      </c>
      <c r="C51" s="51"/>
      <c r="D51" s="36">
        <f t="shared" si="2"/>
        <v>36.869999999999997</v>
      </c>
      <c r="E51" s="52"/>
      <c r="F51" s="52"/>
      <c r="G51" s="52"/>
      <c r="H51" s="113">
        <v>36.869999999999997</v>
      </c>
      <c r="I51" s="63" t="s">
        <v>29</v>
      </c>
      <c r="J51" s="52">
        <v>4.5999999999999996</v>
      </c>
      <c r="K51" s="52">
        <v>6.7</v>
      </c>
      <c r="L51" s="53" t="s">
        <v>30</v>
      </c>
      <c r="M51" s="54"/>
      <c r="N51" s="54"/>
      <c r="O51" s="54"/>
      <c r="P51" s="54"/>
      <c r="Q51" s="54"/>
      <c r="R51" s="54"/>
      <c r="S51" s="54"/>
      <c r="T51" s="54"/>
      <c r="U51" s="72" t="s">
        <v>62</v>
      </c>
      <c r="V51" s="227"/>
      <c r="W51" s="42"/>
    </row>
    <row r="52" spans="1:23" s="33" customFormat="1" ht="11.25" customHeight="1" x14ac:dyDescent="0.2">
      <c r="A52" s="64" t="s">
        <v>86</v>
      </c>
      <c r="B52" s="70" t="s">
        <v>87</v>
      </c>
      <c r="C52" s="70"/>
      <c r="D52" s="30">
        <f>SUM(E53:H55)</f>
        <v>29.46</v>
      </c>
      <c r="E52" s="66"/>
      <c r="F52" s="66"/>
      <c r="G52" s="66"/>
      <c r="H52" s="66"/>
      <c r="I52" s="67"/>
      <c r="J52" s="68"/>
      <c r="K52" s="68"/>
      <c r="L52" s="65"/>
      <c r="M52" s="69"/>
      <c r="N52" s="69"/>
      <c r="O52" s="69"/>
      <c r="P52" s="69"/>
      <c r="Q52" s="69"/>
      <c r="R52" s="69"/>
      <c r="S52" s="69"/>
      <c r="T52" s="69"/>
      <c r="U52" s="65"/>
      <c r="V52" s="227"/>
      <c r="W52" s="42"/>
    </row>
    <row r="53" spans="1:23" s="33" customFormat="1" ht="11.25" customHeight="1" x14ac:dyDescent="0.2">
      <c r="A53" s="34">
        <v>1</v>
      </c>
      <c r="B53" s="35" t="s">
        <v>88</v>
      </c>
      <c r="C53" s="35"/>
      <c r="D53" s="36">
        <f>SUM(E53:H53)</f>
        <v>3.96</v>
      </c>
      <c r="E53" s="37"/>
      <c r="F53" s="37"/>
      <c r="G53" s="37">
        <v>3.96</v>
      </c>
      <c r="H53" s="37"/>
      <c r="I53" s="63" t="s">
        <v>29</v>
      </c>
      <c r="J53" s="37"/>
      <c r="K53" s="37">
        <v>1.7</v>
      </c>
      <c r="L53" s="53" t="s">
        <v>89</v>
      </c>
      <c r="M53" s="40"/>
      <c r="N53" s="40"/>
      <c r="O53" s="40"/>
      <c r="P53" s="40"/>
      <c r="Q53" s="40"/>
      <c r="R53" s="40"/>
      <c r="S53" s="40"/>
      <c r="T53" s="40"/>
      <c r="U53" s="72" t="s">
        <v>62</v>
      </c>
      <c r="V53" s="227"/>
      <c r="W53" s="42"/>
    </row>
    <row r="54" spans="1:23" s="33" customFormat="1" ht="11.25" customHeight="1" x14ac:dyDescent="0.2">
      <c r="A54" s="34">
        <v>2</v>
      </c>
      <c r="B54" s="35" t="s">
        <v>90</v>
      </c>
      <c r="C54" s="35"/>
      <c r="D54" s="36">
        <f>SUM(E54:H54)</f>
        <v>11.9</v>
      </c>
      <c r="E54" s="37"/>
      <c r="F54" s="37"/>
      <c r="G54" s="37"/>
      <c r="H54" s="37">
        <v>11.9</v>
      </c>
      <c r="I54" s="63" t="s">
        <v>29</v>
      </c>
      <c r="J54" s="37">
        <v>2.2000000000000002</v>
      </c>
      <c r="K54" s="37">
        <v>1.7</v>
      </c>
      <c r="L54" s="53" t="s">
        <v>89</v>
      </c>
      <c r="M54" s="40"/>
      <c r="N54" s="40"/>
      <c r="O54" s="40"/>
      <c r="P54" s="40"/>
      <c r="Q54" s="40"/>
      <c r="R54" s="40"/>
      <c r="S54" s="40"/>
      <c r="T54" s="40"/>
      <c r="U54" s="72" t="s">
        <v>62</v>
      </c>
      <c r="V54" s="227"/>
      <c r="W54" s="42"/>
    </row>
    <row r="55" spans="1:23" s="33" customFormat="1" ht="11.25" customHeight="1" x14ac:dyDescent="0.2">
      <c r="A55" s="34">
        <v>3</v>
      </c>
      <c r="B55" s="35" t="s">
        <v>91</v>
      </c>
      <c r="C55" s="35"/>
      <c r="D55" s="36">
        <f>SUM(E55:H55)</f>
        <v>13.6</v>
      </c>
      <c r="E55" s="37"/>
      <c r="F55" s="37">
        <v>13.6</v>
      </c>
      <c r="G55" s="37"/>
      <c r="H55" s="37"/>
      <c r="I55" s="63" t="s">
        <v>29</v>
      </c>
      <c r="J55" s="37">
        <v>1.9</v>
      </c>
      <c r="K55" s="37">
        <v>1.7</v>
      </c>
      <c r="L55" s="53" t="s">
        <v>89</v>
      </c>
      <c r="M55" s="40">
        <v>2</v>
      </c>
      <c r="N55" s="40">
        <v>0</v>
      </c>
      <c r="O55" s="40">
        <v>1</v>
      </c>
      <c r="P55" s="40">
        <v>2</v>
      </c>
      <c r="Q55" s="40">
        <v>2</v>
      </c>
      <c r="R55" s="40">
        <v>2</v>
      </c>
      <c r="S55" s="40">
        <v>1</v>
      </c>
      <c r="T55" s="40">
        <v>10</v>
      </c>
      <c r="U55" s="72" t="s">
        <v>62</v>
      </c>
      <c r="V55" s="227"/>
      <c r="W55" s="42"/>
    </row>
    <row r="56" spans="1:23" s="33" customFormat="1" ht="17.25" customHeight="1" x14ac:dyDescent="0.2">
      <c r="A56" s="64" t="s">
        <v>92</v>
      </c>
      <c r="B56" s="65" t="s">
        <v>93</v>
      </c>
      <c r="C56" s="65"/>
      <c r="D56" s="30">
        <f>SUM(E57:H59)</f>
        <v>47.3</v>
      </c>
      <c r="E56" s="66"/>
      <c r="F56" s="66"/>
      <c r="G56" s="66"/>
      <c r="H56" s="66"/>
      <c r="I56" s="69"/>
      <c r="J56" s="68"/>
      <c r="K56" s="68"/>
      <c r="L56" s="65"/>
      <c r="M56" s="69"/>
      <c r="N56" s="69"/>
      <c r="O56" s="69"/>
      <c r="P56" s="69"/>
      <c r="Q56" s="69"/>
      <c r="R56" s="69"/>
      <c r="S56" s="69"/>
      <c r="T56" s="69"/>
      <c r="U56" s="70"/>
      <c r="V56" s="227"/>
      <c r="W56" s="42"/>
    </row>
    <row r="57" spans="1:23" s="33" customFormat="1" ht="12" x14ac:dyDescent="0.2">
      <c r="A57" s="34">
        <v>1</v>
      </c>
      <c r="B57" s="35" t="s">
        <v>83</v>
      </c>
      <c r="C57" s="35"/>
      <c r="D57" s="36">
        <f>SUM(E57:H57)</f>
        <v>25.4</v>
      </c>
      <c r="E57" s="37"/>
      <c r="F57" s="37"/>
      <c r="G57" s="37">
        <v>25.4</v>
      </c>
      <c r="H57" s="37"/>
      <c r="I57" s="38" t="s">
        <v>82</v>
      </c>
      <c r="J57" s="37">
        <v>7.6</v>
      </c>
      <c r="K57" s="37">
        <v>16.2</v>
      </c>
      <c r="L57" s="39" t="s">
        <v>30</v>
      </c>
      <c r="M57" s="40"/>
      <c r="N57" s="40"/>
      <c r="O57" s="40"/>
      <c r="P57" s="40"/>
      <c r="Q57" s="40"/>
      <c r="R57" s="40"/>
      <c r="S57" s="40"/>
      <c r="T57" s="40"/>
      <c r="U57" s="72" t="s">
        <v>94</v>
      </c>
      <c r="V57" s="227"/>
      <c r="W57" s="42"/>
    </row>
    <row r="58" spans="1:23" s="33" customFormat="1" ht="12" x14ac:dyDescent="0.2">
      <c r="A58" s="43">
        <v>2</v>
      </c>
      <c r="B58" s="44" t="s">
        <v>33</v>
      </c>
      <c r="C58" s="44"/>
      <c r="D58" s="36">
        <f>SUM(E58:H58)</f>
        <v>15.1</v>
      </c>
      <c r="E58" s="45">
        <v>15.1</v>
      </c>
      <c r="F58" s="84"/>
      <c r="G58" s="45"/>
      <c r="H58" s="45"/>
      <c r="I58" s="46" t="s">
        <v>34</v>
      </c>
      <c r="J58" s="45">
        <v>6.8</v>
      </c>
      <c r="K58" s="45">
        <v>6</v>
      </c>
      <c r="L58" s="47" t="s">
        <v>30</v>
      </c>
      <c r="M58" s="48"/>
      <c r="N58" s="48"/>
      <c r="O58" s="48"/>
      <c r="P58" s="48"/>
      <c r="Q58" s="48"/>
      <c r="R58" s="48"/>
      <c r="S58" s="48"/>
      <c r="T58" s="48"/>
      <c r="U58" s="72" t="s">
        <v>94</v>
      </c>
      <c r="V58" s="227"/>
      <c r="W58" s="42"/>
    </row>
    <row r="59" spans="1:23" s="33" customFormat="1" ht="12" x14ac:dyDescent="0.2">
      <c r="A59" s="50">
        <v>3</v>
      </c>
      <c r="B59" s="51" t="s">
        <v>28</v>
      </c>
      <c r="C59" s="51"/>
      <c r="D59" s="36">
        <f>SUM(E59:H59)</f>
        <v>6.8</v>
      </c>
      <c r="E59" s="52"/>
      <c r="F59" s="52">
        <v>6.8</v>
      </c>
      <c r="G59" s="52"/>
      <c r="H59" s="52"/>
      <c r="I59" s="63" t="s">
        <v>29</v>
      </c>
      <c r="J59" s="52"/>
      <c r="K59" s="52">
        <v>5.0999999999999996</v>
      </c>
      <c r="L59" s="53" t="s">
        <v>30</v>
      </c>
      <c r="M59" s="54">
        <v>2</v>
      </c>
      <c r="N59" s="54"/>
      <c r="O59" s="54">
        <v>1</v>
      </c>
      <c r="P59" s="54">
        <v>1</v>
      </c>
      <c r="Q59" s="54"/>
      <c r="R59" s="54"/>
      <c r="S59" s="54"/>
      <c r="T59" s="54"/>
      <c r="U59" s="72" t="s">
        <v>94</v>
      </c>
      <c r="V59" s="227"/>
      <c r="W59" s="42"/>
    </row>
    <row r="60" spans="1:23" s="33" customFormat="1" ht="17.25" customHeight="1" x14ac:dyDescent="0.2">
      <c r="A60" s="64" t="s">
        <v>95</v>
      </c>
      <c r="B60" s="65" t="s">
        <v>96</v>
      </c>
      <c r="C60" s="65"/>
      <c r="D60" s="68">
        <f>SUM(E61:H64)</f>
        <v>38.6</v>
      </c>
      <c r="E60" s="66"/>
      <c r="F60" s="66"/>
      <c r="G60" s="66"/>
      <c r="H60" s="66"/>
      <c r="I60" s="67"/>
      <c r="J60" s="68"/>
      <c r="K60" s="68"/>
      <c r="L60" s="65"/>
      <c r="M60" s="69"/>
      <c r="N60" s="69"/>
      <c r="O60" s="69"/>
      <c r="P60" s="69"/>
      <c r="Q60" s="69"/>
      <c r="R60" s="69"/>
      <c r="S60" s="69"/>
      <c r="T60" s="69"/>
      <c r="U60" s="65"/>
      <c r="V60" s="227"/>
      <c r="W60" s="42"/>
    </row>
    <row r="61" spans="1:23" s="189" customFormat="1" ht="12" x14ac:dyDescent="0.2">
      <c r="A61" s="191">
        <v>1</v>
      </c>
      <c r="B61" s="192" t="s">
        <v>83</v>
      </c>
      <c r="C61" s="192" t="s">
        <v>97</v>
      </c>
      <c r="D61" s="193">
        <f>SUM(E61:H61)</f>
        <v>18.100000000000001</v>
      </c>
      <c r="E61" s="194"/>
      <c r="F61" s="194"/>
      <c r="G61" s="194">
        <v>18.100000000000001</v>
      </c>
      <c r="H61" s="194"/>
      <c r="I61" s="195" t="s">
        <v>29</v>
      </c>
      <c r="J61" s="194"/>
      <c r="K61" s="194"/>
      <c r="L61" s="184" t="s">
        <v>157</v>
      </c>
      <c r="M61" s="196"/>
      <c r="N61" s="196"/>
      <c r="O61" s="196"/>
      <c r="P61" s="196"/>
      <c r="Q61" s="196"/>
      <c r="R61" s="196"/>
      <c r="S61" s="196"/>
      <c r="T61" s="196"/>
      <c r="U61" s="186" t="s">
        <v>62</v>
      </c>
      <c r="V61" s="227"/>
      <c r="W61" s="187" t="s">
        <v>50</v>
      </c>
    </row>
    <row r="62" spans="1:23" s="83" customFormat="1" ht="12" x14ac:dyDescent="0.2">
      <c r="A62" s="114">
        <v>2</v>
      </c>
      <c r="B62" s="115" t="s">
        <v>98</v>
      </c>
      <c r="C62" s="115"/>
      <c r="D62" s="116">
        <f>SUM(E62:H62)</f>
        <v>0</v>
      </c>
      <c r="E62" s="117"/>
      <c r="F62" s="117"/>
      <c r="G62" s="117"/>
      <c r="H62" s="117"/>
      <c r="I62" s="118" t="s">
        <v>29</v>
      </c>
      <c r="J62" s="117">
        <v>2</v>
      </c>
      <c r="K62" s="117"/>
      <c r="L62" s="119" t="s">
        <v>89</v>
      </c>
      <c r="M62" s="120"/>
      <c r="N62" s="120"/>
      <c r="O62" s="120"/>
      <c r="P62" s="120"/>
      <c r="Q62" s="120"/>
      <c r="R62" s="120"/>
      <c r="S62" s="120"/>
      <c r="T62" s="120"/>
      <c r="U62" s="81" t="s">
        <v>62</v>
      </c>
      <c r="V62" s="227"/>
      <c r="W62" s="82" t="s">
        <v>53</v>
      </c>
    </row>
    <row r="63" spans="1:23" s="83" customFormat="1" ht="12" x14ac:dyDescent="0.2">
      <c r="A63" s="73">
        <v>3</v>
      </c>
      <c r="B63" s="98" t="s">
        <v>33</v>
      </c>
      <c r="C63" s="98"/>
      <c r="D63" s="116">
        <f>SUM(E63:H63)</f>
        <v>0</v>
      </c>
      <c r="E63" s="76"/>
      <c r="F63" s="76"/>
      <c r="G63" s="76"/>
      <c r="H63" s="76"/>
      <c r="I63" s="78" t="s">
        <v>34</v>
      </c>
      <c r="J63" s="76">
        <v>2</v>
      </c>
      <c r="K63" s="76"/>
      <c r="L63" s="178" t="s">
        <v>52</v>
      </c>
      <c r="M63" s="80"/>
      <c r="N63" s="80"/>
      <c r="O63" s="80"/>
      <c r="P63" s="80"/>
      <c r="Q63" s="80"/>
      <c r="R63" s="80"/>
      <c r="S63" s="80"/>
      <c r="T63" s="80"/>
      <c r="U63" s="81" t="s">
        <v>62</v>
      </c>
      <c r="V63" s="227"/>
      <c r="W63" s="82" t="s">
        <v>53</v>
      </c>
    </row>
    <row r="64" spans="1:23" s="33" customFormat="1" ht="12" x14ac:dyDescent="0.2">
      <c r="A64" s="50">
        <v>4</v>
      </c>
      <c r="B64" s="51" t="s">
        <v>99</v>
      </c>
      <c r="C64" s="121" t="s">
        <v>100</v>
      </c>
      <c r="D64" s="122">
        <v>20.5</v>
      </c>
      <c r="E64" s="52"/>
      <c r="F64" s="122">
        <v>20.5</v>
      </c>
      <c r="G64" s="52"/>
      <c r="H64" s="52"/>
      <c r="I64" s="63" t="s">
        <v>29</v>
      </c>
      <c r="J64" s="52"/>
      <c r="K64" s="52"/>
      <c r="L64" s="53" t="s">
        <v>30</v>
      </c>
      <c r="M64" s="123">
        <v>4</v>
      </c>
      <c r="N64" s="123">
        <v>1</v>
      </c>
      <c r="O64" s="123">
        <v>4</v>
      </c>
      <c r="P64" s="123">
        <v>2</v>
      </c>
      <c r="Q64" s="123">
        <v>4</v>
      </c>
      <c r="R64" s="123">
        <v>4</v>
      </c>
      <c r="S64" s="123">
        <v>4</v>
      </c>
      <c r="T64" s="123">
        <v>50</v>
      </c>
      <c r="U64" s="72" t="s">
        <v>62</v>
      </c>
      <c r="V64" s="227"/>
      <c r="W64" s="42"/>
    </row>
    <row r="65" spans="1:23" s="33" customFormat="1" ht="17.25" customHeight="1" x14ac:dyDescent="0.2">
      <c r="A65" s="64" t="s">
        <v>101</v>
      </c>
      <c r="B65" s="65" t="s">
        <v>102</v>
      </c>
      <c r="C65" s="65"/>
      <c r="D65" s="30">
        <f>SUM(E66:H69)</f>
        <v>36.5</v>
      </c>
      <c r="E65" s="68"/>
      <c r="F65" s="68"/>
      <c r="G65" s="68"/>
      <c r="H65" s="68"/>
      <c r="I65" s="65"/>
      <c r="J65" s="68"/>
      <c r="K65" s="68"/>
      <c r="L65" s="65"/>
      <c r="M65" s="69"/>
      <c r="N65" s="69"/>
      <c r="O65" s="69"/>
      <c r="P65" s="69"/>
      <c r="Q65" s="69"/>
      <c r="R65" s="69"/>
      <c r="S65" s="69"/>
      <c r="T65" s="69"/>
      <c r="U65" s="65"/>
      <c r="V65" s="227"/>
      <c r="W65" s="42"/>
    </row>
    <row r="66" spans="1:23" s="33" customFormat="1" ht="12" x14ac:dyDescent="0.2">
      <c r="A66" s="34">
        <v>1</v>
      </c>
      <c r="B66" s="35" t="s">
        <v>33</v>
      </c>
      <c r="C66" s="35"/>
      <c r="D66" s="36">
        <f>SUM(E66:H66)</f>
        <v>12.5</v>
      </c>
      <c r="E66" s="37">
        <v>12.5</v>
      </c>
      <c r="F66" s="37"/>
      <c r="G66" s="37"/>
      <c r="H66" s="37"/>
      <c r="I66" s="38" t="s">
        <v>29</v>
      </c>
      <c r="J66" s="37">
        <v>16.100000000000001</v>
      </c>
      <c r="K66" s="37"/>
      <c r="L66" s="39" t="s">
        <v>30</v>
      </c>
      <c r="M66" s="40">
        <v>1</v>
      </c>
      <c r="N66" s="40"/>
      <c r="O66" s="40"/>
      <c r="P66" s="40"/>
      <c r="Q66" s="40"/>
      <c r="R66" s="40"/>
      <c r="S66" s="40"/>
      <c r="T66" s="40"/>
      <c r="U66" s="41" t="s">
        <v>94</v>
      </c>
      <c r="V66" s="227"/>
      <c r="W66" s="42"/>
    </row>
    <row r="67" spans="1:23" s="33" customFormat="1" ht="12" x14ac:dyDescent="0.2">
      <c r="A67" s="43">
        <v>2</v>
      </c>
      <c r="B67" s="44" t="s">
        <v>28</v>
      </c>
      <c r="C67" s="44"/>
      <c r="D67" s="36">
        <f>SUM(E67:H67)</f>
        <v>7.4</v>
      </c>
      <c r="E67" s="45"/>
      <c r="F67" s="45">
        <v>7.4</v>
      </c>
      <c r="G67" s="45"/>
      <c r="H67" s="45"/>
      <c r="I67" s="46" t="s">
        <v>29</v>
      </c>
      <c r="J67" s="45"/>
      <c r="K67" s="45"/>
      <c r="L67" s="47" t="s">
        <v>30</v>
      </c>
      <c r="M67" s="48">
        <v>2</v>
      </c>
      <c r="N67" s="48">
        <v>1</v>
      </c>
      <c r="O67" s="48">
        <v>1</v>
      </c>
      <c r="P67" s="48">
        <v>1</v>
      </c>
      <c r="Q67" s="48">
        <v>3</v>
      </c>
      <c r="R67" s="48">
        <v>3</v>
      </c>
      <c r="S67" s="48">
        <v>3</v>
      </c>
      <c r="T67" s="48">
        <v>4</v>
      </c>
      <c r="U67" s="41" t="s">
        <v>94</v>
      </c>
      <c r="V67" s="227"/>
      <c r="W67" s="42"/>
    </row>
    <row r="68" spans="1:23" s="33" customFormat="1" ht="12" x14ac:dyDescent="0.2">
      <c r="A68" s="43">
        <v>3</v>
      </c>
      <c r="B68" s="44" t="s">
        <v>83</v>
      </c>
      <c r="C68" s="44"/>
      <c r="D68" s="36">
        <f>SUM(E68:H68)</f>
        <v>10.1</v>
      </c>
      <c r="E68" s="45"/>
      <c r="F68" s="45"/>
      <c r="G68" s="45">
        <v>10.1</v>
      </c>
      <c r="H68" s="45"/>
      <c r="I68" s="46" t="s">
        <v>29</v>
      </c>
      <c r="J68" s="45"/>
      <c r="K68" s="45">
        <v>3.2</v>
      </c>
      <c r="L68" s="47" t="s">
        <v>30</v>
      </c>
      <c r="M68" s="48"/>
      <c r="N68" s="48"/>
      <c r="O68" s="48"/>
      <c r="P68" s="48"/>
      <c r="Q68" s="48"/>
      <c r="R68" s="48"/>
      <c r="S68" s="48"/>
      <c r="T68" s="48"/>
      <c r="U68" s="41" t="s">
        <v>94</v>
      </c>
      <c r="V68" s="227"/>
      <c r="W68" s="42"/>
    </row>
    <row r="69" spans="1:23" s="33" customFormat="1" ht="12" x14ac:dyDescent="0.2">
      <c r="A69" s="50">
        <v>4</v>
      </c>
      <c r="B69" s="51" t="s">
        <v>84</v>
      </c>
      <c r="C69" s="51"/>
      <c r="D69" s="36">
        <f>SUM(E69:H69)</f>
        <v>6.5</v>
      </c>
      <c r="E69" s="52"/>
      <c r="F69" s="52"/>
      <c r="G69" s="52"/>
      <c r="H69" s="52">
        <v>6.5</v>
      </c>
      <c r="I69" s="63" t="s">
        <v>29</v>
      </c>
      <c r="J69" s="52"/>
      <c r="K69" s="52"/>
      <c r="L69" s="53" t="s">
        <v>30</v>
      </c>
      <c r="M69" s="54"/>
      <c r="N69" s="54"/>
      <c r="O69" s="54"/>
      <c r="P69" s="54"/>
      <c r="Q69" s="54"/>
      <c r="R69" s="54"/>
      <c r="S69" s="54"/>
      <c r="T69" s="54"/>
      <c r="U69" s="41" t="s">
        <v>94</v>
      </c>
      <c r="V69" s="227"/>
      <c r="W69" s="42"/>
    </row>
    <row r="70" spans="1:23" s="33" customFormat="1" ht="18.75" customHeight="1" x14ac:dyDescent="0.2">
      <c r="A70" s="124" t="s">
        <v>103</v>
      </c>
      <c r="B70" s="125" t="s">
        <v>104</v>
      </c>
      <c r="C70" s="125"/>
      <c r="D70" s="126">
        <f>D75+D71+D88</f>
        <v>382.96000000000004</v>
      </c>
      <c r="E70" s="127"/>
      <c r="F70" s="127"/>
      <c r="G70" s="127"/>
      <c r="H70" s="127"/>
      <c r="I70" s="128"/>
      <c r="J70" s="127"/>
      <c r="K70" s="129"/>
      <c r="L70" s="125"/>
      <c r="M70" s="130"/>
      <c r="N70" s="130"/>
      <c r="O70" s="130"/>
      <c r="P70" s="130"/>
      <c r="Q70" s="130"/>
      <c r="R70" s="130"/>
      <c r="S70" s="130"/>
      <c r="T70" s="130"/>
      <c r="U70" s="131"/>
      <c r="V70" s="227"/>
      <c r="W70" s="42"/>
    </row>
    <row r="71" spans="1:23" s="33" customFormat="1" ht="16.5" customHeight="1" x14ac:dyDescent="0.2">
      <c r="A71" s="132"/>
      <c r="B71" s="65" t="s">
        <v>105</v>
      </c>
      <c r="C71" s="65"/>
      <c r="D71" s="30">
        <f>SUM(E72:H74)</f>
        <v>53.5</v>
      </c>
      <c r="E71" s="66"/>
      <c r="F71" s="66"/>
      <c r="G71" s="66"/>
      <c r="H71" s="66"/>
      <c r="I71" s="67"/>
      <c r="J71" s="66"/>
      <c r="K71" s="68"/>
      <c r="L71" s="65"/>
      <c r="M71" s="69"/>
      <c r="N71" s="69"/>
      <c r="O71" s="69"/>
      <c r="P71" s="69"/>
      <c r="Q71" s="69"/>
      <c r="R71" s="69"/>
      <c r="S71" s="69"/>
      <c r="T71" s="69"/>
      <c r="U71" s="70"/>
      <c r="V71" s="227"/>
      <c r="W71" s="42"/>
    </row>
    <row r="72" spans="1:23" s="189" customFormat="1" ht="12" x14ac:dyDescent="0.2">
      <c r="A72" s="191">
        <v>1</v>
      </c>
      <c r="B72" s="192" t="s">
        <v>83</v>
      </c>
      <c r="C72" s="192"/>
      <c r="D72" s="193">
        <f>SUM(E72:H72)</f>
        <v>30.8</v>
      </c>
      <c r="E72" s="194"/>
      <c r="F72" s="194"/>
      <c r="G72" s="194">
        <v>30.8</v>
      </c>
      <c r="H72" s="194"/>
      <c r="I72" s="195" t="s">
        <v>106</v>
      </c>
      <c r="J72" s="194">
        <v>6</v>
      </c>
      <c r="K72" s="194">
        <v>1.6</v>
      </c>
      <c r="L72" s="184" t="s">
        <v>157</v>
      </c>
      <c r="M72" s="196"/>
      <c r="N72" s="196"/>
      <c r="O72" s="196"/>
      <c r="P72" s="196"/>
      <c r="Q72" s="196"/>
      <c r="R72" s="196"/>
      <c r="S72" s="196"/>
      <c r="T72" s="196"/>
      <c r="U72" s="186" t="s">
        <v>62</v>
      </c>
      <c r="V72" s="227"/>
      <c r="W72" s="187" t="s">
        <v>50</v>
      </c>
    </row>
    <row r="73" spans="1:23" s="189" customFormat="1" ht="12" x14ac:dyDescent="0.2">
      <c r="A73" s="197">
        <v>2</v>
      </c>
      <c r="B73" s="198" t="s">
        <v>107</v>
      </c>
      <c r="C73" s="198"/>
      <c r="D73" s="193">
        <f>SUM(E73:H73)</f>
        <v>9.1999999999999993</v>
      </c>
      <c r="E73" s="199"/>
      <c r="F73" s="199"/>
      <c r="G73" s="199">
        <v>9.1999999999999993</v>
      </c>
      <c r="H73" s="199"/>
      <c r="I73" s="200" t="s">
        <v>82</v>
      </c>
      <c r="J73" s="199"/>
      <c r="K73" s="199"/>
      <c r="L73" s="184" t="s">
        <v>157</v>
      </c>
      <c r="M73" s="201"/>
      <c r="N73" s="201"/>
      <c r="O73" s="201"/>
      <c r="P73" s="201"/>
      <c r="Q73" s="201"/>
      <c r="R73" s="201"/>
      <c r="S73" s="201"/>
      <c r="T73" s="201"/>
      <c r="U73" s="186"/>
      <c r="V73" s="227"/>
      <c r="W73" s="187" t="s">
        <v>50</v>
      </c>
    </row>
    <row r="74" spans="1:23" s="189" customFormat="1" ht="12" x14ac:dyDescent="0.2">
      <c r="A74" s="202">
        <v>3</v>
      </c>
      <c r="B74" s="203" t="s">
        <v>81</v>
      </c>
      <c r="C74" s="203"/>
      <c r="D74" s="193">
        <f>SUM(E74:H74)</f>
        <v>13.5</v>
      </c>
      <c r="E74" s="204"/>
      <c r="F74" s="204"/>
      <c r="G74" s="204">
        <v>13.5</v>
      </c>
      <c r="H74" s="204"/>
      <c r="I74" s="205" t="s">
        <v>82</v>
      </c>
      <c r="J74" s="204"/>
      <c r="K74" s="204"/>
      <c r="L74" s="184" t="s">
        <v>157</v>
      </c>
      <c r="M74" s="206"/>
      <c r="N74" s="206"/>
      <c r="O74" s="206"/>
      <c r="P74" s="206"/>
      <c r="Q74" s="206"/>
      <c r="R74" s="206"/>
      <c r="S74" s="206"/>
      <c r="T74" s="206"/>
      <c r="U74" s="186" t="s">
        <v>62</v>
      </c>
      <c r="V74" s="227"/>
      <c r="W74" s="187" t="s">
        <v>50</v>
      </c>
    </row>
    <row r="75" spans="1:23" s="33" customFormat="1" ht="18" customHeight="1" x14ac:dyDescent="0.2">
      <c r="A75" s="64"/>
      <c r="B75" s="65" t="s">
        <v>108</v>
      </c>
      <c r="C75" s="65"/>
      <c r="D75" s="30">
        <f>SUM(E76:H87)</f>
        <v>286.77000000000004</v>
      </c>
      <c r="E75" s="66"/>
      <c r="F75" s="66"/>
      <c r="G75" s="66"/>
      <c r="H75" s="66"/>
      <c r="I75" s="67"/>
      <c r="J75" s="68"/>
      <c r="K75" s="68"/>
      <c r="L75" s="65"/>
      <c r="M75" s="69"/>
      <c r="N75" s="69"/>
      <c r="O75" s="69"/>
      <c r="P75" s="69"/>
      <c r="Q75" s="69"/>
      <c r="R75" s="69"/>
      <c r="S75" s="69"/>
      <c r="T75" s="69"/>
      <c r="U75" s="65"/>
      <c r="V75" s="227"/>
      <c r="W75" s="42"/>
    </row>
    <row r="76" spans="1:23" s="189" customFormat="1" ht="12" x14ac:dyDescent="0.2">
      <c r="A76" s="191">
        <v>1</v>
      </c>
      <c r="B76" s="192" t="s">
        <v>83</v>
      </c>
      <c r="C76" s="192"/>
      <c r="D76" s="181">
        <f t="shared" ref="D76:D87" si="3">SUM(E76:H76)</f>
        <v>32</v>
      </c>
      <c r="E76" s="181"/>
      <c r="F76" s="181"/>
      <c r="G76" s="194">
        <v>32</v>
      </c>
      <c r="H76" s="181"/>
      <c r="I76" s="195" t="s">
        <v>29</v>
      </c>
      <c r="J76" s="181"/>
      <c r="K76" s="194"/>
      <c r="L76" s="184" t="s">
        <v>157</v>
      </c>
      <c r="M76" s="196"/>
      <c r="N76" s="196"/>
      <c r="O76" s="196"/>
      <c r="P76" s="196"/>
      <c r="Q76" s="196"/>
      <c r="R76" s="196"/>
      <c r="S76" s="196"/>
      <c r="T76" s="196"/>
      <c r="U76" s="186" t="s">
        <v>62</v>
      </c>
      <c r="V76" s="227"/>
      <c r="W76" s="187" t="s">
        <v>50</v>
      </c>
    </row>
    <row r="77" spans="1:23" s="189" customFormat="1" ht="12" x14ac:dyDescent="0.2">
      <c r="A77" s="180">
        <v>2</v>
      </c>
      <c r="B77" s="190" t="s">
        <v>109</v>
      </c>
      <c r="C77" s="192" t="s">
        <v>110</v>
      </c>
      <c r="D77" s="181">
        <f t="shared" si="3"/>
        <v>69.599999999999994</v>
      </c>
      <c r="E77" s="182"/>
      <c r="F77" s="182"/>
      <c r="G77" s="182"/>
      <c r="H77" s="182">
        <v>69.599999999999994</v>
      </c>
      <c r="I77" s="183" t="s">
        <v>29</v>
      </c>
      <c r="J77" s="182">
        <v>12.5</v>
      </c>
      <c r="K77" s="182">
        <v>1.6</v>
      </c>
      <c r="L77" s="184" t="s">
        <v>158</v>
      </c>
      <c r="M77" s="185"/>
      <c r="N77" s="185"/>
      <c r="O77" s="185"/>
      <c r="P77" s="185"/>
      <c r="Q77" s="185"/>
      <c r="R77" s="185"/>
      <c r="S77" s="185"/>
      <c r="T77" s="185"/>
      <c r="U77" s="186" t="s">
        <v>62</v>
      </c>
      <c r="V77" s="227"/>
      <c r="W77" s="207" t="s">
        <v>112</v>
      </c>
    </row>
    <row r="78" spans="1:23" s="189" customFormat="1" ht="12" x14ac:dyDescent="0.2">
      <c r="A78" s="191">
        <v>3</v>
      </c>
      <c r="B78" s="190" t="s">
        <v>99</v>
      </c>
      <c r="C78" s="192" t="s">
        <v>113</v>
      </c>
      <c r="D78" s="181">
        <f t="shared" si="3"/>
        <v>14.8</v>
      </c>
      <c r="E78" s="182"/>
      <c r="F78" s="182">
        <v>14.8</v>
      </c>
      <c r="G78" s="182"/>
      <c r="H78" s="182"/>
      <c r="I78" s="183" t="s">
        <v>29</v>
      </c>
      <c r="J78" s="182"/>
      <c r="K78" s="182">
        <v>9.6</v>
      </c>
      <c r="L78" s="184" t="s">
        <v>114</v>
      </c>
      <c r="M78" s="185">
        <v>2</v>
      </c>
      <c r="N78" s="185">
        <v>2</v>
      </c>
      <c r="O78" s="185">
        <v>3</v>
      </c>
      <c r="P78" s="185"/>
      <c r="Q78" s="185">
        <v>2</v>
      </c>
      <c r="R78" s="185">
        <v>2</v>
      </c>
      <c r="S78" s="185">
        <v>2</v>
      </c>
      <c r="T78" s="185">
        <v>11</v>
      </c>
      <c r="U78" s="186" t="s">
        <v>62</v>
      </c>
      <c r="V78" s="227"/>
      <c r="W78" s="188"/>
    </row>
    <row r="79" spans="1:23" s="189" customFormat="1" ht="12" x14ac:dyDescent="0.2">
      <c r="A79" s="180">
        <v>4</v>
      </c>
      <c r="B79" s="190" t="s">
        <v>115</v>
      </c>
      <c r="C79" s="192" t="s">
        <v>116</v>
      </c>
      <c r="D79" s="181">
        <f t="shared" si="3"/>
        <v>8</v>
      </c>
      <c r="E79" s="182"/>
      <c r="F79" s="182"/>
      <c r="G79" s="182"/>
      <c r="H79" s="182">
        <v>8</v>
      </c>
      <c r="I79" s="183" t="s">
        <v>29</v>
      </c>
      <c r="J79" s="182"/>
      <c r="K79" s="182">
        <v>1.6</v>
      </c>
      <c r="L79" s="184" t="s">
        <v>114</v>
      </c>
      <c r="M79" s="185">
        <v>1</v>
      </c>
      <c r="N79" s="185"/>
      <c r="O79" s="185"/>
      <c r="P79" s="185"/>
      <c r="Q79" s="185"/>
      <c r="R79" s="185"/>
      <c r="S79" s="185"/>
      <c r="T79" s="185"/>
      <c r="U79" s="186" t="s">
        <v>62</v>
      </c>
      <c r="V79" s="227"/>
      <c r="W79" s="188"/>
    </row>
    <row r="80" spans="1:23" s="189" customFormat="1" ht="22.5" customHeight="1" x14ac:dyDescent="0.2">
      <c r="A80" s="191">
        <v>5</v>
      </c>
      <c r="B80" s="190" t="s">
        <v>117</v>
      </c>
      <c r="C80" s="192" t="s">
        <v>118</v>
      </c>
      <c r="D80" s="181">
        <f t="shared" si="3"/>
        <v>19.190000000000001</v>
      </c>
      <c r="E80" s="182">
        <v>19.190000000000001</v>
      </c>
      <c r="F80" s="182"/>
      <c r="G80" s="182"/>
      <c r="H80" s="182"/>
      <c r="I80" s="208" t="s">
        <v>119</v>
      </c>
      <c r="J80" s="182">
        <v>3.4</v>
      </c>
      <c r="K80" s="182">
        <v>1.6</v>
      </c>
      <c r="L80" s="184" t="s">
        <v>157</v>
      </c>
      <c r="M80" s="185"/>
      <c r="N80" s="185"/>
      <c r="O80" s="185"/>
      <c r="P80" s="185"/>
      <c r="Q80" s="185"/>
      <c r="R80" s="185"/>
      <c r="S80" s="185"/>
      <c r="T80" s="185"/>
      <c r="U80" s="186" t="s">
        <v>62</v>
      </c>
      <c r="V80" s="227"/>
      <c r="W80" s="187" t="s">
        <v>50</v>
      </c>
    </row>
    <row r="81" spans="1:23" s="189" customFormat="1" ht="12.75" customHeight="1" x14ac:dyDescent="0.2">
      <c r="A81" s="180">
        <v>6</v>
      </c>
      <c r="B81" s="190" t="s">
        <v>120</v>
      </c>
      <c r="C81" s="192" t="s">
        <v>121</v>
      </c>
      <c r="D81" s="181">
        <f t="shared" si="3"/>
        <v>12.93</v>
      </c>
      <c r="E81" s="182">
        <v>12.93</v>
      </c>
      <c r="F81" s="182"/>
      <c r="G81" s="182"/>
      <c r="H81" s="182"/>
      <c r="I81" s="208" t="s">
        <v>34</v>
      </c>
      <c r="J81" s="182">
        <v>3.4</v>
      </c>
      <c r="K81" s="182">
        <v>1.6</v>
      </c>
      <c r="L81" s="184" t="s">
        <v>157</v>
      </c>
      <c r="M81" s="185"/>
      <c r="N81" s="185"/>
      <c r="O81" s="185"/>
      <c r="P81" s="185"/>
      <c r="Q81" s="185"/>
      <c r="R81" s="185"/>
      <c r="S81" s="185"/>
      <c r="T81" s="185"/>
      <c r="U81" s="186" t="s">
        <v>62</v>
      </c>
      <c r="V81" s="227"/>
      <c r="W81" s="187" t="s">
        <v>50</v>
      </c>
    </row>
    <row r="82" spans="1:23" s="189" customFormat="1" ht="17.25" customHeight="1" x14ac:dyDescent="0.2">
      <c r="A82" s="191">
        <v>7</v>
      </c>
      <c r="B82" s="190" t="s">
        <v>122</v>
      </c>
      <c r="C82" s="192" t="s">
        <v>123</v>
      </c>
      <c r="D82" s="181">
        <f t="shared" si="3"/>
        <v>12.21</v>
      </c>
      <c r="E82" s="182">
        <v>12.21</v>
      </c>
      <c r="F82" s="182"/>
      <c r="G82" s="182"/>
      <c r="H82" s="182"/>
      <c r="I82" s="208" t="s">
        <v>119</v>
      </c>
      <c r="J82" s="182">
        <v>3.4</v>
      </c>
      <c r="K82" s="182">
        <v>1.6</v>
      </c>
      <c r="L82" s="184" t="s">
        <v>157</v>
      </c>
      <c r="M82" s="185"/>
      <c r="N82" s="185"/>
      <c r="O82" s="185"/>
      <c r="P82" s="185"/>
      <c r="Q82" s="185"/>
      <c r="R82" s="185"/>
      <c r="S82" s="185"/>
      <c r="T82" s="185"/>
      <c r="U82" s="186" t="s">
        <v>62</v>
      </c>
      <c r="V82" s="227"/>
      <c r="W82" s="187" t="s">
        <v>50</v>
      </c>
    </row>
    <row r="83" spans="1:23" s="189" customFormat="1" ht="12.75" customHeight="1" x14ac:dyDescent="0.2">
      <c r="A83" s="180">
        <v>8</v>
      </c>
      <c r="B83" s="190" t="s">
        <v>160</v>
      </c>
      <c r="C83" s="192" t="s">
        <v>124</v>
      </c>
      <c r="D83" s="181">
        <f t="shared" si="3"/>
        <v>13.6</v>
      </c>
      <c r="E83" s="182">
        <v>13.6</v>
      </c>
      <c r="F83" s="182"/>
      <c r="G83" s="182"/>
      <c r="H83" s="182"/>
      <c r="I83" s="208" t="s">
        <v>119</v>
      </c>
      <c r="J83" s="182">
        <v>3.4</v>
      </c>
      <c r="K83" s="182">
        <v>1.6</v>
      </c>
      <c r="L83" s="184" t="s">
        <v>157</v>
      </c>
      <c r="M83" s="185"/>
      <c r="N83" s="185"/>
      <c r="O83" s="185"/>
      <c r="P83" s="185"/>
      <c r="Q83" s="185"/>
      <c r="R83" s="185"/>
      <c r="S83" s="185"/>
      <c r="T83" s="185"/>
      <c r="U83" s="186" t="s">
        <v>62</v>
      </c>
      <c r="V83" s="227"/>
      <c r="W83" s="187" t="s">
        <v>50</v>
      </c>
    </row>
    <row r="84" spans="1:23" s="189" customFormat="1" ht="21" customHeight="1" x14ac:dyDescent="0.2">
      <c r="A84" s="191">
        <v>9</v>
      </c>
      <c r="B84" s="190" t="s">
        <v>125</v>
      </c>
      <c r="C84" s="192" t="s">
        <v>126</v>
      </c>
      <c r="D84" s="181">
        <f t="shared" si="3"/>
        <v>11.6</v>
      </c>
      <c r="E84" s="182">
        <v>11.6</v>
      </c>
      <c r="F84" s="182"/>
      <c r="G84" s="182"/>
      <c r="H84" s="182"/>
      <c r="I84" s="209" t="s">
        <v>34</v>
      </c>
      <c r="J84" s="182">
        <v>3.4</v>
      </c>
      <c r="K84" s="182">
        <v>1.6</v>
      </c>
      <c r="L84" s="184" t="s">
        <v>158</v>
      </c>
      <c r="M84" s="185"/>
      <c r="N84" s="185"/>
      <c r="O84" s="185"/>
      <c r="P84" s="185"/>
      <c r="Q84" s="185"/>
      <c r="R84" s="185"/>
      <c r="S84" s="185"/>
      <c r="T84" s="185"/>
      <c r="U84" s="186" t="s">
        <v>62</v>
      </c>
      <c r="V84" s="227"/>
      <c r="W84" s="210"/>
    </row>
    <row r="85" spans="1:23" s="189" customFormat="1" ht="12.75" customHeight="1" x14ac:dyDescent="0.2">
      <c r="A85" s="180">
        <v>10</v>
      </c>
      <c r="B85" s="190" t="s">
        <v>161</v>
      </c>
      <c r="C85" s="192" t="s">
        <v>127</v>
      </c>
      <c r="D85" s="181">
        <f t="shared" si="3"/>
        <v>14.24</v>
      </c>
      <c r="E85" s="182">
        <v>14.24</v>
      </c>
      <c r="F85" s="182"/>
      <c r="G85" s="182"/>
      <c r="H85" s="182"/>
      <c r="I85" s="208" t="s">
        <v>34</v>
      </c>
      <c r="J85" s="182">
        <v>3.4</v>
      </c>
      <c r="K85" s="182">
        <v>1.6</v>
      </c>
      <c r="L85" s="184" t="s">
        <v>157</v>
      </c>
      <c r="M85" s="185"/>
      <c r="N85" s="185"/>
      <c r="O85" s="185"/>
      <c r="P85" s="185"/>
      <c r="Q85" s="185"/>
      <c r="R85" s="185"/>
      <c r="S85" s="185"/>
      <c r="T85" s="185"/>
      <c r="U85" s="186" t="s">
        <v>128</v>
      </c>
      <c r="V85" s="227"/>
      <c r="W85" s="187" t="s">
        <v>50</v>
      </c>
    </row>
    <row r="86" spans="1:23" s="189" customFormat="1" ht="33" customHeight="1" x14ac:dyDescent="0.2">
      <c r="A86" s="191">
        <v>11</v>
      </c>
      <c r="B86" s="190" t="s">
        <v>129</v>
      </c>
      <c r="C86" s="192" t="s">
        <v>130</v>
      </c>
      <c r="D86" s="181">
        <f t="shared" si="3"/>
        <v>42</v>
      </c>
      <c r="E86" s="182">
        <v>42</v>
      </c>
      <c r="F86" s="182"/>
      <c r="G86" s="182"/>
      <c r="H86" s="182"/>
      <c r="I86" s="211" t="s">
        <v>131</v>
      </c>
      <c r="J86" s="182">
        <v>6.8</v>
      </c>
      <c r="K86" s="182">
        <v>3.2</v>
      </c>
      <c r="L86" s="212" t="s">
        <v>159</v>
      </c>
      <c r="M86" s="185"/>
      <c r="N86" s="185"/>
      <c r="O86" s="185"/>
      <c r="P86" s="185"/>
      <c r="Q86" s="185"/>
      <c r="R86" s="185"/>
      <c r="S86" s="185"/>
      <c r="T86" s="185"/>
      <c r="U86" s="186" t="s">
        <v>132</v>
      </c>
      <c r="V86" s="227"/>
      <c r="W86" s="187"/>
    </row>
    <row r="87" spans="1:23" s="189" customFormat="1" ht="13.5" customHeight="1" x14ac:dyDescent="0.2">
      <c r="A87" s="191">
        <v>12</v>
      </c>
      <c r="B87" s="190" t="s">
        <v>133</v>
      </c>
      <c r="C87" s="192" t="s">
        <v>134</v>
      </c>
      <c r="D87" s="181">
        <f t="shared" si="3"/>
        <v>36.6</v>
      </c>
      <c r="E87" s="182"/>
      <c r="F87" s="182"/>
      <c r="G87" s="182"/>
      <c r="H87" s="182">
        <v>36.6</v>
      </c>
      <c r="I87" s="183" t="s">
        <v>29</v>
      </c>
      <c r="J87" s="182"/>
      <c r="K87" s="182">
        <v>3.2</v>
      </c>
      <c r="L87" s="184" t="s">
        <v>157</v>
      </c>
      <c r="M87" s="185"/>
      <c r="N87" s="185"/>
      <c r="O87" s="185"/>
      <c r="P87" s="185"/>
      <c r="Q87" s="185"/>
      <c r="R87" s="185"/>
      <c r="S87" s="185"/>
      <c r="T87" s="185"/>
      <c r="U87" s="186" t="s">
        <v>62</v>
      </c>
      <c r="V87" s="227"/>
      <c r="W87" s="187" t="s">
        <v>50</v>
      </c>
    </row>
    <row r="88" spans="1:23" s="33" customFormat="1" ht="25.5" customHeight="1" x14ac:dyDescent="0.2">
      <c r="A88" s="64" t="s">
        <v>135</v>
      </c>
      <c r="B88" s="133" t="s">
        <v>136</v>
      </c>
      <c r="C88" s="133"/>
      <c r="D88" s="30">
        <f>SUM(E89:H91)</f>
        <v>42.69</v>
      </c>
      <c r="E88" s="66"/>
      <c r="F88" s="66"/>
      <c r="G88" s="66"/>
      <c r="H88" s="66"/>
      <c r="I88" s="67"/>
      <c r="J88" s="68"/>
      <c r="K88" s="68"/>
      <c r="L88" s="65"/>
      <c r="M88" s="69"/>
      <c r="N88" s="69"/>
      <c r="O88" s="69"/>
      <c r="P88" s="69"/>
      <c r="Q88" s="69"/>
      <c r="R88" s="69"/>
      <c r="S88" s="69"/>
      <c r="T88" s="69"/>
      <c r="U88" s="65"/>
      <c r="V88" s="227"/>
      <c r="W88" s="42"/>
    </row>
    <row r="89" spans="1:23" s="33" customFormat="1" ht="13.5" customHeight="1" x14ac:dyDescent="0.2">
      <c r="A89" s="134">
        <v>1</v>
      </c>
      <c r="B89" s="135" t="s">
        <v>137</v>
      </c>
      <c r="C89" s="135" t="s">
        <v>138</v>
      </c>
      <c r="D89" s="136">
        <f>SUM(E89:H89)</f>
        <v>18.47</v>
      </c>
      <c r="E89" s="137"/>
      <c r="F89" s="137"/>
      <c r="G89" s="137"/>
      <c r="H89" s="138">
        <v>18.47</v>
      </c>
      <c r="I89" s="139" t="s">
        <v>29</v>
      </c>
      <c r="J89" s="138" t="s">
        <v>139</v>
      </c>
      <c r="K89" s="138">
        <v>1.6</v>
      </c>
      <c r="L89" s="140" t="s">
        <v>111</v>
      </c>
      <c r="M89" s="141"/>
      <c r="N89" s="141"/>
      <c r="O89" s="141"/>
      <c r="P89" s="141"/>
      <c r="Q89" s="141"/>
      <c r="R89" s="141"/>
      <c r="S89" s="141"/>
      <c r="T89" s="141"/>
      <c r="U89" s="142" t="s">
        <v>140</v>
      </c>
      <c r="V89" s="227"/>
      <c r="W89" s="42"/>
    </row>
    <row r="90" spans="1:23" s="33" customFormat="1" ht="13.5" customHeight="1" x14ac:dyDescent="0.2">
      <c r="A90" s="143">
        <v>2</v>
      </c>
      <c r="B90" s="144" t="s">
        <v>141</v>
      </c>
      <c r="C90" s="135" t="s">
        <v>142</v>
      </c>
      <c r="D90" s="136">
        <f>SUM(E90:H90)</f>
        <v>13.08</v>
      </c>
      <c r="E90" s="145"/>
      <c r="F90" s="145"/>
      <c r="G90" s="145"/>
      <c r="H90" s="146">
        <v>13.08</v>
      </c>
      <c r="I90" s="147" t="s">
        <v>29</v>
      </c>
      <c r="J90" s="146" t="s">
        <v>139</v>
      </c>
      <c r="K90" s="146">
        <v>1.6</v>
      </c>
      <c r="L90" s="148" t="s">
        <v>111</v>
      </c>
      <c r="M90" s="149"/>
      <c r="N90" s="149"/>
      <c r="O90" s="149"/>
      <c r="P90" s="149"/>
      <c r="Q90" s="149"/>
      <c r="R90" s="149"/>
      <c r="S90" s="149"/>
      <c r="T90" s="149"/>
      <c r="U90" s="142" t="s">
        <v>140</v>
      </c>
      <c r="V90" s="227"/>
      <c r="W90" s="42"/>
    </row>
    <row r="91" spans="1:23" s="33" customFormat="1" ht="13.5" customHeight="1" x14ac:dyDescent="0.2">
      <c r="A91" s="143">
        <v>3</v>
      </c>
      <c r="B91" s="144" t="s">
        <v>143</v>
      </c>
      <c r="C91" s="135" t="s">
        <v>144</v>
      </c>
      <c r="D91" s="136">
        <f>SUM(E91:H91)</f>
        <v>11.14</v>
      </c>
      <c r="E91" s="145"/>
      <c r="F91" s="145"/>
      <c r="G91" s="145"/>
      <c r="H91" s="146">
        <v>11.14</v>
      </c>
      <c r="I91" s="147" t="s">
        <v>29</v>
      </c>
      <c r="J91" s="146" t="s">
        <v>139</v>
      </c>
      <c r="K91" s="146">
        <v>1.6</v>
      </c>
      <c r="L91" s="148" t="s">
        <v>111</v>
      </c>
      <c r="M91" s="149">
        <v>1</v>
      </c>
      <c r="N91" s="149"/>
      <c r="O91" s="149"/>
      <c r="P91" s="149"/>
      <c r="Q91" s="149"/>
      <c r="R91" s="149"/>
      <c r="S91" s="149"/>
      <c r="T91" s="149"/>
      <c r="U91" s="142" t="s">
        <v>140</v>
      </c>
      <c r="V91" s="227"/>
      <c r="W91" s="42"/>
    </row>
    <row r="92" spans="1:23" s="155" customFormat="1" ht="17.25" customHeight="1" x14ac:dyDescent="0.2">
      <c r="A92" s="34"/>
      <c r="B92" s="150" t="s">
        <v>145</v>
      </c>
      <c r="C92" s="150"/>
      <c r="D92" s="151">
        <f>D70+D65+D60+D56+D43+D29+D27+D16+D13+D8+D52</f>
        <v>1195.1600000000001</v>
      </c>
      <c r="E92" s="151">
        <f>SUM(E9:E91)</f>
        <v>246.47</v>
      </c>
      <c r="F92" s="151"/>
      <c r="G92" s="151"/>
      <c r="H92" s="151"/>
      <c r="I92" s="150"/>
      <c r="J92" s="152">
        <f>SUM(J9:J87)</f>
        <v>586.99999999999989</v>
      </c>
      <c r="K92" s="151">
        <f>SUM(K9:K87)</f>
        <v>138.59999999999994</v>
      </c>
      <c r="L92" s="150"/>
      <c r="M92" s="153">
        <f>SUM(M9:M91)</f>
        <v>40</v>
      </c>
      <c r="N92" s="153">
        <f>SUM(N11:N91)</f>
        <v>12</v>
      </c>
      <c r="O92" s="153">
        <f>SUM(O13:O91)</f>
        <v>20</v>
      </c>
      <c r="P92" s="153">
        <f>SUM(P15:P91)</f>
        <v>25</v>
      </c>
      <c r="Q92" s="153">
        <f>SUM(Q17:Q91)</f>
        <v>29</v>
      </c>
      <c r="R92" s="153">
        <f>SUM(R19:R91)</f>
        <v>17</v>
      </c>
      <c r="S92" s="153">
        <f>SUM(S21:S91)</f>
        <v>17</v>
      </c>
      <c r="T92" s="150"/>
      <c r="U92" s="154"/>
      <c r="V92" s="227"/>
      <c r="W92" s="42"/>
    </row>
    <row r="93" spans="1:23" s="33" customFormat="1" ht="22.5" customHeight="1" x14ac:dyDescent="0.2">
      <c r="A93" s="27"/>
      <c r="B93" s="156" t="s">
        <v>146</v>
      </c>
      <c r="C93" s="156"/>
      <c r="D93" s="157"/>
      <c r="E93" s="156"/>
      <c r="F93" s="27"/>
      <c r="G93" s="27"/>
      <c r="H93" s="27"/>
      <c r="I93" s="158"/>
      <c r="J93" s="159"/>
      <c r="K93" s="27"/>
      <c r="L93" s="27"/>
      <c r="M93" s="160"/>
      <c r="N93" s="160"/>
      <c r="O93" s="160"/>
      <c r="P93" s="160"/>
      <c r="Q93" s="160"/>
      <c r="R93" s="160"/>
      <c r="S93" s="160"/>
      <c r="T93" s="160"/>
      <c r="V93" s="220"/>
      <c r="W93" s="8"/>
    </row>
    <row r="94" spans="1:23" s="33" customFormat="1" ht="15" customHeight="1" x14ac:dyDescent="0.2">
      <c r="A94" s="27"/>
      <c r="B94" s="161" t="s">
        <v>147</v>
      </c>
      <c r="C94" s="161"/>
      <c r="D94" s="162"/>
      <c r="E94" s="27"/>
      <c r="F94" s="27"/>
      <c r="G94" s="27"/>
      <c r="H94" s="163"/>
      <c r="I94" s="163">
        <f>D92-35.4</f>
        <v>1159.76</v>
      </c>
      <c r="J94" s="163">
        <f>I94-36.6</f>
        <v>1123.1600000000001</v>
      </c>
      <c r="K94" s="27"/>
      <c r="L94" s="27"/>
      <c r="M94" s="160"/>
      <c r="N94" s="160"/>
      <c r="O94" s="160"/>
      <c r="P94" s="160"/>
      <c r="Q94" s="160"/>
      <c r="R94" s="160"/>
      <c r="S94" s="160"/>
      <c r="T94" s="160"/>
      <c r="V94" s="189"/>
    </row>
    <row r="95" spans="1:23" s="33" customFormat="1" ht="15" customHeight="1" x14ac:dyDescent="0.2">
      <c r="A95" s="27"/>
      <c r="B95" s="164" t="s">
        <v>148</v>
      </c>
      <c r="C95" s="164"/>
      <c r="D95" s="162"/>
      <c r="E95" s="27"/>
      <c r="F95" s="27"/>
      <c r="G95" s="27"/>
      <c r="H95" s="27"/>
      <c r="I95" s="27"/>
      <c r="J95" s="27"/>
      <c r="K95" s="27"/>
      <c r="L95" s="27"/>
      <c r="V95" s="189"/>
    </row>
    <row r="97" spans="2:24" s="4" customFormat="1" ht="12" x14ac:dyDescent="0.2">
      <c r="B97" s="165" t="s">
        <v>149</v>
      </c>
      <c r="C97" s="165"/>
      <c r="D97" s="166"/>
      <c r="V97" s="217"/>
    </row>
    <row r="98" spans="2:24" s="167" customFormat="1" ht="15" customHeight="1" x14ac:dyDescent="0.2">
      <c r="B98" s="165" t="s">
        <v>150</v>
      </c>
      <c r="C98" s="165"/>
      <c r="D98" s="168"/>
      <c r="V98" s="218"/>
    </row>
    <row r="99" spans="2:24" ht="51" customHeight="1" x14ac:dyDescent="0.2">
      <c r="B99" s="222" t="s">
        <v>151</v>
      </c>
      <c r="C99" s="222"/>
      <c r="D99" s="222"/>
      <c r="E99" s="222"/>
      <c r="F99" s="222"/>
      <c r="G99" s="222"/>
      <c r="H99" s="222"/>
      <c r="I99" s="222"/>
      <c r="J99" s="222"/>
      <c r="K99" s="222"/>
      <c r="L99" s="222"/>
      <c r="M99" s="222"/>
      <c r="N99" s="169"/>
      <c r="O99" s="169"/>
      <c r="P99" s="169"/>
      <c r="Q99" s="169"/>
      <c r="R99" s="169"/>
      <c r="S99" s="169"/>
      <c r="T99" s="169"/>
    </row>
    <row r="100" spans="2:24" ht="33.75" customHeight="1" x14ac:dyDescent="0.2">
      <c r="B100" s="223" t="s">
        <v>152</v>
      </c>
      <c r="C100" s="223"/>
      <c r="D100" s="223"/>
      <c r="E100" s="223"/>
      <c r="F100" s="223"/>
      <c r="G100" s="223"/>
      <c r="H100" s="223"/>
      <c r="I100" s="223"/>
      <c r="J100" s="223"/>
      <c r="K100" s="223"/>
      <c r="L100" s="223"/>
      <c r="M100" s="223"/>
      <c r="U100" s="4"/>
    </row>
    <row r="101" spans="2:24" ht="34.5" customHeight="1" x14ac:dyDescent="0.2">
      <c r="B101" s="170" t="s">
        <v>153</v>
      </c>
      <c r="C101" s="170"/>
      <c r="D101" s="170"/>
      <c r="E101" s="170"/>
      <c r="F101" s="170"/>
      <c r="G101" s="170"/>
      <c r="H101" s="170"/>
      <c r="I101" s="170"/>
      <c r="J101" s="170"/>
      <c r="K101" s="171"/>
      <c r="L101" s="171"/>
      <c r="M101" s="171"/>
      <c r="U101" s="4"/>
    </row>
    <row r="102" spans="2:24" ht="34.5" customHeight="1" x14ac:dyDescent="0.2">
      <c r="B102" s="224" t="s">
        <v>154</v>
      </c>
      <c r="C102" s="224"/>
      <c r="D102" s="224"/>
      <c r="E102" s="224"/>
      <c r="F102" s="224"/>
      <c r="G102" s="224"/>
      <c r="H102" s="224"/>
      <c r="I102" s="224"/>
      <c r="J102" s="224"/>
      <c r="K102" s="224"/>
      <c r="L102" s="224"/>
      <c r="M102" s="171"/>
    </row>
    <row r="103" spans="2:24" s="172" customFormat="1" ht="33" customHeight="1" x14ac:dyDescent="0.2">
      <c r="B103" s="225" t="s">
        <v>155</v>
      </c>
      <c r="C103" s="225"/>
      <c r="D103" s="225"/>
      <c r="E103" s="225"/>
      <c r="Q103" s="226" t="s">
        <v>156</v>
      </c>
      <c r="R103" s="226"/>
      <c r="S103" s="226"/>
      <c r="T103" s="226"/>
      <c r="U103" s="226"/>
      <c r="V103" s="226"/>
    </row>
    <row r="106" spans="2:24" ht="33" customHeight="1" x14ac:dyDescent="0.2">
      <c r="L106" s="179"/>
      <c r="U106" s="173"/>
      <c r="V106" s="189"/>
      <c r="W106" s="33"/>
      <c r="X106" s="33"/>
    </row>
    <row r="107" spans="2:24" x14ac:dyDescent="0.2">
      <c r="U107" s="4"/>
      <c r="W107" s="174"/>
      <c r="X107" s="174"/>
    </row>
    <row r="108" spans="2:24" x14ac:dyDescent="0.2">
      <c r="U108" s="4"/>
      <c r="V108" s="217"/>
      <c r="W108" s="175"/>
      <c r="X108" s="175"/>
    </row>
    <row r="109" spans="2:24" x14ac:dyDescent="0.2">
      <c r="U109" s="167"/>
      <c r="V109" s="218"/>
      <c r="W109" s="176"/>
      <c r="X109" s="176"/>
    </row>
    <row r="110" spans="2:24" ht="15.75" x14ac:dyDescent="0.2">
      <c r="U110" s="177"/>
      <c r="V110" s="219"/>
      <c r="W110" s="174"/>
      <c r="X110" s="174"/>
    </row>
  </sheetData>
  <autoFilter ref="A1:U103"/>
  <mergeCells count="21">
    <mergeCell ref="V9:V92"/>
    <mergeCell ref="M1:U1"/>
    <mergeCell ref="G2:I2"/>
    <mergeCell ref="A3:B3"/>
    <mergeCell ref="A4:T4"/>
    <mergeCell ref="A5:A6"/>
    <mergeCell ref="B5:B6"/>
    <mergeCell ref="D5:D6"/>
    <mergeCell ref="E5:H5"/>
    <mergeCell ref="I5:I6"/>
    <mergeCell ref="J5:J6"/>
    <mergeCell ref="K5:K6"/>
    <mergeCell ref="L5:L6"/>
    <mergeCell ref="M5:S5"/>
    <mergeCell ref="T5:V5"/>
    <mergeCell ref="C6:C7"/>
    <mergeCell ref="B99:M99"/>
    <mergeCell ref="B100:M100"/>
    <mergeCell ref="B102:L102"/>
    <mergeCell ref="B103:E103"/>
    <mergeCell ref="Q103:V103"/>
  </mergeCells>
  <hyperlinks>
    <hyperlink ref="V9" r:id="rId1"/>
  </hyperlinks>
  <printOptions horizontalCentered="1"/>
  <pageMargins left="0.23622047244094491" right="0.23622047244094491" top="0.74803149606299213" bottom="0.74803149606299213" header="0.51181102362204722" footer="0.51181102362204722"/>
  <pageSetup paperSize="9" scale="58" firstPageNumber="0" pageOrder="overThenDown" orientation="landscape" r:id="rId2"/>
  <headerFooter>
    <oddFooter>Strona &amp;P z &amp;N</oddFooter>
  </headerFooter>
  <rowBreaks count="1" manualBreakCount="1">
    <brk id="62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15</vt:i4>
      </vt:variant>
    </vt:vector>
  </HeadingPairs>
  <TitlesOfParts>
    <vt:vector size="16" baseType="lpstr">
      <vt:lpstr>KACZA</vt:lpstr>
      <vt:lpstr>KACZA!a</vt:lpstr>
      <vt:lpstr>KACZA!aa</vt:lpstr>
      <vt:lpstr>KACZA!asd</vt:lpstr>
      <vt:lpstr>KACZA!Obszar_wydruku</vt:lpstr>
      <vt:lpstr>KACZA!plik</vt:lpstr>
      <vt:lpstr>KACZA!plik1</vt:lpstr>
      <vt:lpstr>KACZA!Print_Titles_0</vt:lpstr>
      <vt:lpstr>KACZA!Print_Titles_0_0</vt:lpstr>
      <vt:lpstr>KACZA!Print_Titles_0_0_0</vt:lpstr>
      <vt:lpstr>KACZA!Print_Titles_0_0_0_0</vt:lpstr>
      <vt:lpstr>KACZA!Print_Titles_0_0_0_0_0</vt:lpstr>
      <vt:lpstr>KACZA!Print_Titles_0_0_0_0_0_0</vt:lpstr>
      <vt:lpstr>KACZA!Tytuły_wydruku</vt:lpstr>
      <vt:lpstr>KACZA!x</vt:lpstr>
      <vt:lpstr>KACZA!xxx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PAWEŁ ŚWIDZIŃŚKI</cp:lastModifiedBy>
  <cp:revision>19</cp:revision>
  <cp:lastPrinted>2024-03-13T12:16:54Z</cp:lastPrinted>
  <dcterms:created xsi:type="dcterms:W3CDTF">1997-02-26T13:46:56Z</dcterms:created>
  <dcterms:modified xsi:type="dcterms:W3CDTF">2024-03-13T12:29:06Z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